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405" windowWidth="14805" windowHeight="7710"/>
  </bookViews>
  <sheets>
    <sheet name="Стоимость СПбГУТ и колледжи" sheetId="1" r:id="rId1"/>
    <sheet name="АКТ" sheetId="4" r:id="rId2"/>
    <sheet name="СКТ" sheetId="3" r:id="rId3"/>
    <sheet name="Лист1" sheetId="5" r:id="rId4"/>
  </sheets>
  <definedNames>
    <definedName name="_ftn1" localSheetId="1">АКТ!#REF!</definedName>
    <definedName name="_ftn1" localSheetId="0">'Стоимость СПбГУТ и колледжи'!#REF!</definedName>
    <definedName name="_ftnref1" localSheetId="1">АКТ!#REF!</definedName>
    <definedName name="_ftnref1" localSheetId="0">'Стоимость СПбГУТ и колледжи'!#REF!</definedName>
    <definedName name="_xlnm.Print_Titles" localSheetId="2">СКТ!$A:$I,СКТ!$7:$8</definedName>
    <definedName name="_xlnm.Print_Area" localSheetId="1">АКТ!$A$1:$H$140</definedName>
    <definedName name="_xlnm.Print_Area" localSheetId="2">СКТ!$A$1:$I$77</definedName>
    <definedName name="_xlnm.Print_Area" localSheetId="0">'Стоимость СПбГУТ и колледжи'!$A$1:$H$293</definedName>
  </definedNames>
  <calcPr calcId="145621"/>
</workbook>
</file>

<file path=xl/calcChain.xml><?xml version="1.0" encoding="utf-8"?>
<calcChain xmlns="http://schemas.openxmlformats.org/spreadsheetml/2006/main">
  <c r="F44" i="4" l="1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I26" i="4"/>
  <c r="F25" i="4"/>
  <c r="F24" i="4"/>
  <c r="F23" i="4"/>
  <c r="F22" i="4"/>
  <c r="F21" i="4"/>
  <c r="F20" i="4"/>
  <c r="F19" i="4"/>
  <c r="F18" i="4"/>
  <c r="F17" i="4"/>
  <c r="F16" i="4"/>
  <c r="J8" i="4"/>
  <c r="L8" i="4" s="1"/>
  <c r="J7" i="4"/>
  <c r="L7" i="4" s="1"/>
  <c r="J27" i="3" l="1"/>
  <c r="F27" i="3" s="1"/>
  <c r="P27" i="3" s="1"/>
  <c r="J26" i="3"/>
  <c r="Q26" i="3" s="1"/>
  <c r="Q24" i="3"/>
  <c r="P24" i="3"/>
  <c r="J24" i="3"/>
  <c r="Q25" i="3"/>
  <c r="F24" i="3"/>
  <c r="P25" i="3" s="1"/>
  <c r="P23" i="3"/>
  <c r="J23" i="3"/>
  <c r="G23" i="3" s="1"/>
  <c r="Q23" i="3" s="1"/>
  <c r="F23" i="3"/>
  <c r="J22" i="3"/>
  <c r="G22" i="3" s="1"/>
  <c r="Q22" i="3" s="1"/>
  <c r="Q21" i="3"/>
  <c r="P21" i="3"/>
  <c r="Q20" i="3"/>
  <c r="P20" i="3"/>
  <c r="J20" i="3"/>
  <c r="J19" i="3"/>
  <c r="F19" i="3" s="1"/>
  <c r="P19" i="3" s="1"/>
  <c r="Q18" i="3"/>
  <c r="F18" i="3"/>
  <c r="P18" i="3" s="1"/>
  <c r="Q17" i="3"/>
  <c r="F17" i="3"/>
  <c r="P17" i="3" s="1"/>
  <c r="J16" i="3"/>
  <c r="Q16" i="3" s="1"/>
  <c r="F16" i="3"/>
  <c r="P16" i="3" s="1"/>
  <c r="Q15" i="3"/>
  <c r="P15" i="3"/>
  <c r="J15" i="3"/>
  <c r="J14" i="3"/>
  <c r="Q14" i="3" s="1"/>
  <c r="Q13" i="3"/>
  <c r="P13" i="3"/>
  <c r="J13" i="3"/>
  <c r="J12" i="3"/>
  <c r="G12" i="3" s="1"/>
  <c r="Q12" i="3" s="1"/>
  <c r="J11" i="3"/>
  <c r="G11" i="3" s="1"/>
  <c r="Q11" i="3" s="1"/>
  <c r="F22" i="3" l="1"/>
  <c r="P22" i="3" s="1"/>
  <c r="F11" i="3"/>
  <c r="P11" i="3" s="1"/>
  <c r="F14" i="3"/>
  <c r="P14" i="3" s="1"/>
  <c r="Q19" i="3"/>
  <c r="Q27" i="3"/>
  <c r="F26" i="3"/>
  <c r="P26" i="3" s="1"/>
  <c r="F12" i="3"/>
  <c r="P12" i="3" s="1"/>
  <c r="F162" i="1" l="1"/>
  <c r="I77" i="1" l="1"/>
  <c r="I24" i="1" l="1"/>
  <c r="I33" i="1"/>
  <c r="I35" i="1"/>
  <c r="I54" i="1"/>
  <c r="J9" i="1" l="1"/>
  <c r="L9" i="1" s="1"/>
  <c r="J8" i="1"/>
  <c r="L8" i="1" s="1"/>
</calcChain>
</file>

<file path=xl/sharedStrings.xml><?xml version="1.0" encoding="utf-8"?>
<sst xmlns="http://schemas.openxmlformats.org/spreadsheetml/2006/main" count="2172" uniqueCount="638">
  <si>
    <t>Приложение 1</t>
  </si>
  <si>
    <t xml:space="preserve">для граждан РФ, без учета НДС </t>
  </si>
  <si>
    <t>Раздел 1. Основные образовательные программы</t>
  </si>
  <si>
    <t>Форма обучения</t>
  </si>
  <si>
    <t>Срок освоения программы</t>
  </si>
  <si>
    <t>(продолжительность обучения)</t>
  </si>
  <si>
    <t>Стоимость, тыс. руб.</t>
  </si>
  <si>
    <t>Факультет (подразделение)</t>
  </si>
  <si>
    <t>Документ об образовании и (или) о квалификации[1]</t>
  </si>
  <si>
    <t>за семестр</t>
  </si>
  <si>
    <t>полная</t>
  </si>
  <si>
    <t>код</t>
  </si>
  <si>
    <t>наименование</t>
  </si>
  <si>
    <t>Образовательные программы среднего профессионального образования</t>
  </si>
  <si>
    <t>Программы на базе основного общего образования</t>
  </si>
  <si>
    <t>Программы на базе среднего общего образования</t>
  </si>
  <si>
    <t>Программы бакалавриата</t>
  </si>
  <si>
    <t>Программы академического бакалавриата</t>
  </si>
  <si>
    <t>1.2.1.2</t>
  </si>
  <si>
    <t>Программы магистратуры</t>
  </si>
  <si>
    <t>Раздел 3. Дополнительные образовательные программы</t>
  </si>
  <si>
    <t>3.1.</t>
  </si>
  <si>
    <t>Дополнительные общеобразовательные программы</t>
  </si>
  <si>
    <t>Подготовка к поступлению на обучение по образовательным программам среднего профессионального образования</t>
  </si>
  <si>
    <t>Подготовка к поступлению на обучение по образовательным программам высшего образования</t>
  </si>
  <si>
    <t>3.1.1.3</t>
  </si>
  <si>
    <t>Иные общеразвивающие программы</t>
  </si>
  <si>
    <t>3.2.</t>
  </si>
  <si>
    <t>Дополнительные профессиональные программы</t>
  </si>
  <si>
    <t>Программы повышения квалификации</t>
  </si>
  <si>
    <t>Программы профессиональной переподготовки</t>
  </si>
  <si>
    <t>Уровень образовательной программы. 
Специальность (направление подготовки)</t>
  </si>
  <si>
    <t>1.     Стоимость услуг указана без учета НДС</t>
  </si>
  <si>
    <t xml:space="preserve">2.     Облагаются НДС: </t>
  </si>
  <si>
    <t>- дополнительные услуги, оказываемые образовательной организацией, в частности обеспечение учащихся питанием и проживанием;</t>
  </si>
  <si>
    <t xml:space="preserve">3. Не облагаются НДС услуги: </t>
  </si>
  <si>
    <t>- оказанные за пределами территории РФ (пп. 3 п. 1 ст. 148 НК РФ).</t>
  </si>
  <si>
    <t>3.1.1.2</t>
  </si>
  <si>
    <t>1.2.1.1</t>
  </si>
  <si>
    <t>Программы прикладного бакалавриата</t>
  </si>
  <si>
    <t>2.2</t>
  </si>
  <si>
    <t>2.3</t>
  </si>
  <si>
    <t>2.1</t>
  </si>
  <si>
    <t>Санкт-Петербургский государственный университет телекоммуникаций (СПбГУТ)</t>
  </si>
  <si>
    <t>1.2</t>
  </si>
  <si>
    <t>1.1</t>
  </si>
  <si>
    <t>1.1.1</t>
  </si>
  <si>
    <t>1.1.2</t>
  </si>
  <si>
    <t>1.2.1</t>
  </si>
  <si>
    <t>1.2.3</t>
  </si>
  <si>
    <t>1.2.4</t>
  </si>
  <si>
    <t>3.1.1.1</t>
  </si>
  <si>
    <t>3.2.1</t>
  </si>
  <si>
    <t>3.2.2</t>
  </si>
  <si>
    <t>Образовательные программы высшего образования</t>
  </si>
  <si>
    <t>Программы подготовки научно-педагогических кадров в аспирантуре</t>
  </si>
  <si>
    <t>- не подлежащие лицензированию услуги по проведению разовых лекций, стажировок, семинаров и других видов обучения, которые не сопровождаются итоговой аттестацией и выдачей документов об образовании или квалификации (Письмо Минфина России от 27.08.2008 г. № 03-07-07/81).</t>
  </si>
  <si>
    <t>- в сфере образования, оказываемые некоммерческими образовательными организациями по реализации общеобразовательных и (или) профессиональных образовательных программ (основных и (или) дополнительных), программ профессиональной подготовки, указанных в лицензии, или воспитательного процесса, а также дополнительных образовательных услуг, соответствующих уровню и направленности образовательных программ, указанных в лицензии, за исключением консультационных услуг, а также услуг по сдаче в аренду помещений  (п. 14 ст. 149 НК РФ).</t>
  </si>
  <si>
    <t>Дополнительные общеразвивающие программы для обучающихся и всех желающих</t>
  </si>
  <si>
    <t xml:space="preserve"> </t>
  </si>
  <si>
    <t>11.03.02</t>
  </si>
  <si>
    <t xml:space="preserve">Инфокоммуникационные технологии и системы связи </t>
  </si>
  <si>
    <t>очная</t>
  </si>
  <si>
    <t>4 г.</t>
  </si>
  <si>
    <t>ИКСС</t>
  </si>
  <si>
    <t>Диплом бакалавра</t>
  </si>
  <si>
    <t>09.03.01</t>
  </si>
  <si>
    <t>09.03.04</t>
  </si>
  <si>
    <t>Программная инженерия</t>
  </si>
  <si>
    <t>10.03.01</t>
  </si>
  <si>
    <t>12.03.03</t>
  </si>
  <si>
    <t>Фотоника и оптоинформатика</t>
  </si>
  <si>
    <t>Сервис</t>
  </si>
  <si>
    <t>11.04.02</t>
  </si>
  <si>
    <t>Инфокоммуникационные технологии и системы связи</t>
  </si>
  <si>
    <t>2 г.</t>
  </si>
  <si>
    <t>Диплом магистра</t>
  </si>
  <si>
    <t>10.04.01</t>
  </si>
  <si>
    <t>РТС</t>
  </si>
  <si>
    <t>Инфокоммуникационные технологии и системы связи (индивидуальный учебный план)</t>
  </si>
  <si>
    <t>3 г.</t>
  </si>
  <si>
    <t>11.03.01</t>
  </si>
  <si>
    <t>Радиотехника</t>
  </si>
  <si>
    <t>11.03.03</t>
  </si>
  <si>
    <t>Конструирование и технология электронных средств</t>
  </si>
  <si>
    <t>12.03.04</t>
  </si>
  <si>
    <t>Биотехнические системы и технологии</t>
  </si>
  <si>
    <t>11.04.01</t>
  </si>
  <si>
    <t>11.04.03</t>
  </si>
  <si>
    <t>38.03.02</t>
  </si>
  <si>
    <t>Менеджмент</t>
  </si>
  <si>
    <t>ЭиУ</t>
  </si>
  <si>
    <t>очно-заочная</t>
  </si>
  <si>
    <t>5 л.</t>
  </si>
  <si>
    <t>38.03.05</t>
  </si>
  <si>
    <t>Бизнес-информатика</t>
  </si>
  <si>
    <t>38.04.05</t>
  </si>
  <si>
    <t>42.03.01</t>
  </si>
  <si>
    <t>Реклама и связи с общественностью</t>
  </si>
  <si>
    <t>41.03.01</t>
  </si>
  <si>
    <t>Зарубежное регионоведение</t>
  </si>
  <si>
    <t>ГФ</t>
  </si>
  <si>
    <t>42.04.01</t>
  </si>
  <si>
    <t>41.04.01</t>
  </si>
  <si>
    <t>09.03.02</t>
  </si>
  <si>
    <t>Информационные системы и технологии</t>
  </si>
  <si>
    <t>ИСИТ</t>
  </si>
  <si>
    <t xml:space="preserve">Диплом бакалавра </t>
  </si>
  <si>
    <t>15.03.04</t>
  </si>
  <si>
    <t>27.03.04</t>
  </si>
  <si>
    <t>Управление в технических системах                                                                      Направленность (профиль): Информационные технологии в управлении</t>
  </si>
  <si>
    <t>09.04.02</t>
  </si>
  <si>
    <t xml:space="preserve">Информационные системы и технологии                                                                                   Направленность  (профиль) - Коммуникационные технологии </t>
  </si>
  <si>
    <t>27.04.04</t>
  </si>
  <si>
    <t>15.04.04</t>
  </si>
  <si>
    <t>Автоматизация технологических процессов и производств                                                                       Направленность (профиль): Компьютерные технологии в проектировании и производстве наукоемкой продукции</t>
  </si>
  <si>
    <t>Очная</t>
  </si>
  <si>
    <t>ИВО</t>
  </si>
  <si>
    <t>05.03.06</t>
  </si>
  <si>
    <t>1.2.2</t>
  </si>
  <si>
    <t>Программы специалитета</t>
  </si>
  <si>
    <t>5 лет</t>
  </si>
  <si>
    <t>Специалист</t>
  </si>
  <si>
    <t xml:space="preserve"> Инфокоммуникационные технологии и системы специальной связи</t>
  </si>
  <si>
    <t>11.05.04</t>
  </si>
  <si>
    <t>2,5 года</t>
  </si>
  <si>
    <t>72 часа</t>
  </si>
  <si>
    <t>Удостоверение о повышении квалификации</t>
  </si>
  <si>
    <t>Углубленное изучение иностранного языка</t>
  </si>
  <si>
    <t>96 ч.</t>
  </si>
  <si>
    <r>
      <t>0,3 тыс. руб/</t>
    </r>
    <r>
      <rPr>
        <sz val="10"/>
        <color theme="1"/>
        <rFont val="Times New Roman"/>
        <family val="1"/>
        <charset val="204"/>
      </rPr>
      <t>ак.час</t>
    </r>
  </si>
  <si>
    <t>Справка об обучении</t>
  </si>
  <si>
    <t xml:space="preserve">Разговорный иностранный язык </t>
  </si>
  <si>
    <t>72 ч.</t>
  </si>
  <si>
    <r>
      <t>0,216 тыс. руб/</t>
    </r>
    <r>
      <rPr>
        <sz val="10"/>
        <color theme="1"/>
        <rFont val="Times New Roman"/>
        <family val="1"/>
        <charset val="204"/>
      </rPr>
      <t>ак.час</t>
    </r>
  </si>
  <si>
    <t>Настройка и техническое обслуживание систем и устройств радиосвязи</t>
  </si>
  <si>
    <t>148 ч.</t>
  </si>
  <si>
    <t>Принципы построения инфокоммуникационных систем и сетей</t>
  </si>
  <si>
    <t>130 ч.</t>
  </si>
  <si>
    <t>Настройка, регулирование и испытание элементов радиотехнического оборудования и аппаратно-программных средств связи</t>
  </si>
  <si>
    <t>146 ч.</t>
  </si>
  <si>
    <t>ФФП</t>
  </si>
  <si>
    <t>Информационные технологии</t>
  </si>
  <si>
    <t>182 ч.</t>
  </si>
  <si>
    <t>ИСиТ</t>
  </si>
  <si>
    <t>Настройка, регулирование и испытание элементов радиотехнического оборудования</t>
  </si>
  <si>
    <t>160 ч.</t>
  </si>
  <si>
    <t>Инфокоммуникации в области специальной связи</t>
  </si>
  <si>
    <t>98 ч.</t>
  </si>
  <si>
    <t>ИНО</t>
  </si>
  <si>
    <t xml:space="preserve">Переводчик в сфере профессиональной коммуникации </t>
  </si>
  <si>
    <t>«Специалист Huawei по технологиям и оборудованию передачи данных» HCDA-HNTD (HuaweiCertifiedAssociate – HuaweiNetworkTechologiesandDevice)</t>
  </si>
  <si>
    <t>НОЦ ИКТ</t>
  </si>
  <si>
    <t>Основы VMware vSphere – установка, настройка, управление</t>
  </si>
  <si>
    <t>Основы обеспечения сетевой безопасности</t>
  </si>
  <si>
    <t>Основы построения глобальных вычислительных сетей</t>
  </si>
  <si>
    <t>Основы построения локальных вычислительных сетей</t>
  </si>
  <si>
    <t>заочная</t>
  </si>
  <si>
    <t>ОВПО ИНО</t>
  </si>
  <si>
    <t>Управление в технологических системах</t>
  </si>
  <si>
    <t xml:space="preserve">27.04.04 </t>
  </si>
  <si>
    <t>Сети связи и инфокоммуникационные технологии</t>
  </si>
  <si>
    <t>1-1</t>
  </si>
  <si>
    <t>Методы оценки пропускной способности каналов связи защищенных мультисервисных сетей NGN</t>
  </si>
  <si>
    <t xml:space="preserve">ОДПО ИНО </t>
  </si>
  <si>
    <t>1-2</t>
  </si>
  <si>
    <t>Конвергенция информационных и коммуникационных технологий</t>
  </si>
  <si>
    <t>Очно-заочная</t>
  </si>
  <si>
    <t>72
(36+36)</t>
  </si>
  <si>
    <t>1-3</t>
  </si>
  <si>
    <t>Качество восприятия в сервисах и услугах связи</t>
  </si>
  <si>
    <t>1-4</t>
  </si>
  <si>
    <t>Протоколы мультисервисного абонентского доступа</t>
  </si>
  <si>
    <t>1-5</t>
  </si>
  <si>
    <t>Качество обслуживания в IР-сетях</t>
  </si>
  <si>
    <t>1-6</t>
  </si>
  <si>
    <t>Мультисервисные сети</t>
  </si>
  <si>
    <t>1-7</t>
  </si>
  <si>
    <t>Инфокоммуникационные услуги</t>
  </si>
  <si>
    <t>1-8</t>
  </si>
  <si>
    <t>Сети IPv4/IPv6</t>
  </si>
  <si>
    <t>1-9</t>
  </si>
  <si>
    <t>Маршрутизация в IP-сетях</t>
  </si>
  <si>
    <t>Радиорелейные системы связи</t>
  </si>
  <si>
    <t>2-1</t>
  </si>
  <si>
    <t>Современные цифровые радиорелейные системы связи</t>
  </si>
  <si>
    <t>ВОЛС</t>
  </si>
  <si>
    <t>3-1</t>
  </si>
  <si>
    <t>Современные технологии проектирования, строительства и эксплуатации ВОЛС</t>
  </si>
  <si>
    <t>3-2</t>
  </si>
  <si>
    <t>Технологии пассивных оптических сетей (PON) и их компоненты</t>
  </si>
  <si>
    <t>3-3</t>
  </si>
  <si>
    <t>Транспортные сети и сети доступа в мультисервисных сетях следующего поколения</t>
  </si>
  <si>
    <t>3-4</t>
  </si>
  <si>
    <t>Повышение эффективности технической эксплуатации линейных сооружений связи</t>
  </si>
  <si>
    <t>3-5</t>
  </si>
  <si>
    <t>Измерение параметров линий связи в процессе строительства, монтажа и эксплуатации</t>
  </si>
  <si>
    <t>3-6</t>
  </si>
  <si>
    <t>Принципы построения транспортных сетей</t>
  </si>
  <si>
    <t>3-7</t>
  </si>
  <si>
    <t>Проектирование, строительство и эксплуатация современных кабельных сетей</t>
  </si>
  <si>
    <t>Защищенные системы связи и защита информации</t>
  </si>
  <si>
    <t>4-1</t>
  </si>
  <si>
    <t>Разработка защищенных приложений на java</t>
  </si>
  <si>
    <t>4-2</t>
  </si>
  <si>
    <t>Информационная безопасность и защита информации</t>
  </si>
  <si>
    <t>4-3</t>
  </si>
  <si>
    <t>Безопасность IP-телефонии</t>
  </si>
  <si>
    <t>4-4</t>
  </si>
  <si>
    <t>Методы и средства защиты компьютерной информации</t>
  </si>
  <si>
    <t>4-5</t>
  </si>
  <si>
    <t>Межсетевое экранирование</t>
  </si>
  <si>
    <t>4-6</t>
  </si>
  <si>
    <t>Защита информации в виртуальных сетях</t>
  </si>
  <si>
    <t>4-7</t>
  </si>
  <si>
    <t>Современные методы кодирования защиты информации</t>
  </si>
  <si>
    <t>4-8</t>
  </si>
  <si>
    <t>Технология стеганографии</t>
  </si>
  <si>
    <t>4-9</t>
  </si>
  <si>
    <t>Защита информации в ОС MS Windows Server</t>
  </si>
  <si>
    <t>Сети мобильной связи и радиодоступа</t>
  </si>
  <si>
    <t>5-1</t>
  </si>
  <si>
    <t>Сотовые сети связи 4-го поколения (LTE)</t>
  </si>
  <si>
    <t>5-2</t>
  </si>
  <si>
    <t>Сети и системы транкинговой связи TETRA</t>
  </si>
  <si>
    <t>Системы электропитания</t>
  </si>
  <si>
    <t>6-1</t>
  </si>
  <si>
    <t>Системы электропитания средств связи</t>
  </si>
  <si>
    <t>Электроника и схемотехника</t>
  </si>
  <si>
    <t>7-1</t>
  </si>
  <si>
    <t>Вычислительная микропроцессорная техника</t>
  </si>
  <si>
    <t>7-2</t>
  </si>
  <si>
    <t>Автоматизированное проектирование устройств СВЧ</t>
  </si>
  <si>
    <t>7-3</t>
  </si>
  <si>
    <t>Теория и практика автоматизированного монтажа РЭА</t>
  </si>
  <si>
    <t>7-4</t>
  </si>
  <si>
    <t>Разработка систем на кристалле на базе SoC Xilinx</t>
  </si>
  <si>
    <t>Цифровая обработка сигналов</t>
  </si>
  <si>
    <t>8-1</t>
  </si>
  <si>
    <t>Базовые методы и алгоритмы цифровой обработки сигналов</t>
  </si>
  <si>
    <t>8-2</t>
  </si>
  <si>
    <t>8-3</t>
  </si>
  <si>
    <t>Цифровые устройства и микропроцессоры</t>
  </si>
  <si>
    <t>Программирование</t>
  </si>
  <si>
    <t>9-1</t>
  </si>
  <si>
    <t>Основы программирования</t>
  </si>
  <si>
    <t>9-2</t>
  </si>
  <si>
    <t>Программирование С. Начальный уровень.</t>
  </si>
  <si>
    <t>9-3</t>
  </si>
  <si>
    <t>Программирование С. Продвинутый уровень.</t>
  </si>
  <si>
    <t>9-4</t>
  </si>
  <si>
    <t>Объектно-ориентированное программирование на C#. Начальный уровень</t>
  </si>
  <si>
    <t>9-5</t>
  </si>
  <si>
    <t>Объектно-ориентированное программирование на C#. Продвинутый уровень.</t>
  </si>
  <si>
    <t>9-6</t>
  </si>
  <si>
    <t>Кроссплатформенное программирование. GCC.</t>
  </si>
  <si>
    <t>9-7</t>
  </si>
  <si>
    <t>Программирование на Python. Начальный уровень.</t>
  </si>
  <si>
    <t>9-8</t>
  </si>
  <si>
    <t>Программирование на Python. Продвинутый уровень.</t>
  </si>
  <si>
    <t>9-9</t>
  </si>
  <si>
    <t>Программирование в среде 1C</t>
  </si>
  <si>
    <t>9-10</t>
  </si>
  <si>
    <t>Основы программирования на языке Java</t>
  </si>
  <si>
    <t>10</t>
  </si>
  <si>
    <t>Сетевые технологии</t>
  </si>
  <si>
    <t>10-1</t>
  </si>
  <si>
    <t>Основы построения компьютерных сетей</t>
  </si>
  <si>
    <t>10-2</t>
  </si>
  <si>
    <t>10-3</t>
  </si>
  <si>
    <t>Администрирование в информационных системах</t>
  </si>
  <si>
    <t>10-4</t>
  </si>
  <si>
    <t>Системный администратор школьной компьютерной сети</t>
  </si>
  <si>
    <t>Курсы Академии Cisco</t>
  </si>
  <si>
    <t>11-1</t>
  </si>
  <si>
    <t xml:space="preserve">Основы маршрутизации и коммутации </t>
  </si>
  <si>
    <t>11-2</t>
  </si>
  <si>
    <t>Введение в сети</t>
  </si>
  <si>
    <t>11-3</t>
  </si>
  <si>
    <t xml:space="preserve">Построение глобальных сетей </t>
  </si>
  <si>
    <t>11-4</t>
  </si>
  <si>
    <t>Масштабируемые сети</t>
  </si>
  <si>
    <t>Геоинформационные технологии</t>
  </si>
  <si>
    <t>12-1</t>
  </si>
  <si>
    <t>Логистика</t>
  </si>
  <si>
    <t>13-1</t>
  </si>
  <si>
    <t>Логистика на современном предприятии</t>
  </si>
  <si>
    <t>Бухгалтерский учет</t>
  </si>
  <si>
    <t>14-1</t>
  </si>
  <si>
    <t>Ведение бухгалтерского учета в 1С:Предприятие 8</t>
  </si>
  <si>
    <t>15-1</t>
  </si>
  <si>
    <t>MS Office в экономике и управлении предприятием</t>
  </si>
  <si>
    <t>15-2</t>
  </si>
  <si>
    <t>Web-девелопмент и web-дизайн в электронном бизнесе</t>
  </si>
  <si>
    <t>15-3</t>
  </si>
  <si>
    <t>Архитектура предприятия</t>
  </si>
  <si>
    <t>15-4</t>
  </si>
  <si>
    <t>Бизнес планирование и риск -анализ</t>
  </si>
  <si>
    <t>15-5</t>
  </si>
  <si>
    <t>Бренд-коммуникации</t>
  </si>
  <si>
    <t>15-6</t>
  </si>
  <si>
    <t>Интегрированные информационные системы предприятия</t>
  </si>
  <si>
    <t>15-7</t>
  </si>
  <si>
    <t>Интернет и электронные презентации</t>
  </si>
  <si>
    <t>15-8</t>
  </si>
  <si>
    <t>Конфликтология</t>
  </si>
  <si>
    <t>15-9</t>
  </si>
  <si>
    <t>Логика и теория аргументации</t>
  </si>
  <si>
    <t>15-10</t>
  </si>
  <si>
    <t>Маркетинг</t>
  </si>
  <si>
    <t>15-11</t>
  </si>
  <si>
    <t>Психология межличностного общения</t>
  </si>
  <si>
    <t>15-12</t>
  </si>
  <si>
    <t>Стратегический менеджмент</t>
  </si>
  <si>
    <t>15-13</t>
  </si>
  <si>
    <t>Технологии проектирования и менеджмент PR проектов</t>
  </si>
  <si>
    <t>15-14</t>
  </si>
  <si>
    <t>Управление персоналом</t>
  </si>
  <si>
    <t>15-15</t>
  </si>
  <si>
    <t>Управление проектами с использованием MS PROJECT</t>
  </si>
  <si>
    <t>15-16</t>
  </si>
  <si>
    <t>Управлением проектами</t>
  </si>
  <si>
    <t>15-17</t>
  </si>
  <si>
    <t>Финансовый менеджмент</t>
  </si>
  <si>
    <t>ППП-01</t>
  </si>
  <si>
    <t>Преподаватель высшей школы</t>
  </si>
  <si>
    <t>300 ч.</t>
  </si>
  <si>
    <t>Диплом о профессиональной переподготвке</t>
  </si>
  <si>
    <t>ППТ-02</t>
  </si>
  <si>
    <t>350 ч.</t>
  </si>
  <si>
    <t>ППТ-02-Д</t>
  </si>
  <si>
    <t>Дистанционная</t>
  </si>
  <si>
    <t>ППЭ-01</t>
  </si>
  <si>
    <t>Экономика и менеджмент организации</t>
  </si>
  <si>
    <t>ППЭ-01-Д</t>
  </si>
  <si>
    <t>ППТ-01</t>
  </si>
  <si>
    <t>Волоконно-оптические системы и сети связи</t>
  </si>
  <si>
    <t>ППТ-01-Д</t>
  </si>
  <si>
    <t>Автоматизация  технологических процессов  и производств</t>
  </si>
  <si>
    <t>4г</t>
  </si>
  <si>
    <t>2г</t>
  </si>
  <si>
    <t>Физика и астрономия</t>
  </si>
  <si>
    <t>Физика и математика</t>
  </si>
  <si>
    <t>1год (2сем)</t>
  </si>
  <si>
    <t>Подготовительные курсы Санкт-Петербургского государственного университета телекоммуникаций (ПК СПбГУТ)</t>
  </si>
  <si>
    <t>Русский язык</t>
  </si>
  <si>
    <t>Свидетельство</t>
  </si>
  <si>
    <t>Математика</t>
  </si>
  <si>
    <t>Физика</t>
  </si>
  <si>
    <t>Д-1001</t>
  </si>
  <si>
    <t>Математика, физика, русский язык</t>
  </si>
  <si>
    <t>ПК СПбГУТ</t>
  </si>
  <si>
    <t>220 ч.</t>
  </si>
  <si>
    <t>Математика, физика/информатика, русский язык</t>
  </si>
  <si>
    <t>Математика, информатика, русский язык</t>
  </si>
  <si>
    <t>260 ч.</t>
  </si>
  <si>
    <t>Д-1002</t>
  </si>
  <si>
    <t>Математика, обществознание, русский язык</t>
  </si>
  <si>
    <t>Д-1003</t>
  </si>
  <si>
    <t>Математика, физика</t>
  </si>
  <si>
    <t>104 ч.</t>
  </si>
  <si>
    <t>Д-1005</t>
  </si>
  <si>
    <t>120 ч.</t>
  </si>
  <si>
    <t>80 ч.</t>
  </si>
  <si>
    <t>60 ч.</t>
  </si>
  <si>
    <t>52 ч.</t>
  </si>
  <si>
    <t>40 ч.</t>
  </si>
  <si>
    <t>16 ч.</t>
  </si>
  <si>
    <t>12 ч.</t>
  </si>
  <si>
    <t>Д-1006</t>
  </si>
  <si>
    <t>16ч.</t>
  </si>
  <si>
    <t>Д-1007</t>
  </si>
  <si>
    <t>90 ч.</t>
  </si>
  <si>
    <t>8ч.</t>
  </si>
  <si>
    <t>Д-1008</t>
  </si>
  <si>
    <t>Обществознание</t>
  </si>
  <si>
    <t>Д-1009</t>
  </si>
  <si>
    <t>История</t>
  </si>
  <si>
    <t>Д-1010</t>
  </si>
  <si>
    <t>Информатика</t>
  </si>
  <si>
    <t>11.03.04</t>
  </si>
  <si>
    <t>ОАД</t>
  </si>
  <si>
    <t>Диплом о высшем образовании по программе подготовки научно-педагогических кадров в аспирантуре</t>
  </si>
  <si>
    <t>Информатика и вычислительная техник</t>
  </si>
  <si>
    <t>Информационная безопасность</t>
  </si>
  <si>
    <t>Электроника, радиотехника и связь</t>
  </si>
  <si>
    <t>38.06.01</t>
  </si>
  <si>
    <t>Экономика</t>
  </si>
  <si>
    <t>41.06.01</t>
  </si>
  <si>
    <t>Политические науки и регионоведение</t>
  </si>
  <si>
    <t>46.06.01</t>
  </si>
  <si>
    <t>Исторические науки и археология</t>
  </si>
  <si>
    <t>-</t>
  </si>
  <si>
    <t>--</t>
  </si>
  <si>
    <t>Подготовительный курс (обучающие программы для соискателей ученой степени)</t>
  </si>
  <si>
    <t xml:space="preserve">Курсы по изучению дисциплины, ориентированной на научную специальность. </t>
  </si>
  <si>
    <t>Курсы по изучению истории и философии науки</t>
  </si>
  <si>
    <t xml:space="preserve"> Менеджмент </t>
  </si>
  <si>
    <t>Применение подразделений со средствами радиорелейной и тропосферной связи</t>
  </si>
  <si>
    <t>Не выдается</t>
  </si>
  <si>
    <t>Организация фельдъегерско-почтовой связи</t>
  </si>
  <si>
    <t>Применение соединений, воинских частей и подразделений, вооруженных наземными средствами РЭБ с наземными системами управления войсками и оружием</t>
  </si>
  <si>
    <t>Эксплуатация и ремонт наземной аппаратуры многоканальной радиорелейной и тропосферной связи</t>
  </si>
  <si>
    <t>Эксплуатация и ремонт аппаратуры электросвязи</t>
  </si>
  <si>
    <t>Эксплуатация и ремонт наземной аппаратуры спутниковой связи</t>
  </si>
  <si>
    <t>Начальник станции помех (большой мощности) радиосредств РЭБ ультракоротковолновой радиосвязи</t>
  </si>
  <si>
    <t>Механик дальней связи</t>
  </si>
  <si>
    <t>Начальник экспедиции фельдъегерско-почтовой связи</t>
  </si>
  <si>
    <t>43.03.01</t>
  </si>
  <si>
    <t>Электроника и Наноэлектроника       Направленность (профиль): Промышленная электроника</t>
  </si>
  <si>
    <t>Информатика и вычислительная техника</t>
  </si>
  <si>
    <t>очно-зочная</t>
  </si>
  <si>
    <t>50 ч.</t>
  </si>
  <si>
    <t>ПК СПбКТ</t>
  </si>
  <si>
    <t>Подготовительные курсы Санкт-Петербургского Колледжа телекоммуникаций (ПК СПбКТ)</t>
  </si>
  <si>
    <t>Компьютерные сети</t>
  </si>
  <si>
    <t>3 г. 10 м.</t>
  </si>
  <si>
    <t>СПбКТ</t>
  </si>
  <si>
    <t>Диплом о среднем профессиональном образовании</t>
  </si>
  <si>
    <t>Программирование в компьютерных системах</t>
  </si>
  <si>
    <t>Прикладная информатика (по отраслям)</t>
  </si>
  <si>
    <t>Средства связи с подвижными объектами</t>
  </si>
  <si>
    <t>3 г. 6 м.</t>
  </si>
  <si>
    <t>Многоканальные телекоммуникационные системы</t>
  </si>
  <si>
    <t>Радиосвязь, радиовещание и телевидение</t>
  </si>
  <si>
    <t>Сети связи и системы коммутации</t>
  </si>
  <si>
    <t>38.02.03</t>
  </si>
  <si>
    <t>Операционная деятельность в логистике</t>
  </si>
  <si>
    <t>2 г. 10 м.</t>
  </si>
  <si>
    <t>2 г. 6 м.</t>
  </si>
  <si>
    <t>1 г. 10 м.</t>
  </si>
  <si>
    <t>3.1.1</t>
  </si>
  <si>
    <t>3г. 10м.</t>
  </si>
  <si>
    <t>очно-заочная (индивидуальный учебный план)</t>
  </si>
  <si>
    <t>3 г. 8 мес.</t>
  </si>
  <si>
    <t>Место оказания услуги: Санкт-Петербург</t>
  </si>
  <si>
    <t xml:space="preserve">Санкт-Петербургский колледж телекоммуникаций </t>
  </si>
  <si>
    <t>Экология и природопользование</t>
  </si>
  <si>
    <t>Автоматизация технологических процессов и производств                                                                         Направленность (профиль): Компьютерные технологии в автоматизации управления</t>
  </si>
  <si>
    <t>Управление в технических системах                                                                              Направленность (профиль): Компьютерные системы и комплексы в управлении</t>
  </si>
  <si>
    <t>Информационные системы и технологии                                                                                   Направленность  (профиль) - Информационные технологии в дизайне</t>
  </si>
  <si>
    <t xml:space="preserve">Раздел 2. Образовательные программы военной подготовки на Военной кафедре </t>
  </si>
  <si>
    <t>Место оказания услуги: Санкт-Петербург, Английский пр., д. 3</t>
  </si>
  <si>
    <t xml:space="preserve">Программы подготовки офицеров запаса </t>
  </si>
  <si>
    <t>2 г. 6 мес.</t>
  </si>
  <si>
    <t>1 г. 6 мес.</t>
  </si>
  <si>
    <t xml:space="preserve">Программы подготовки солдат запаса </t>
  </si>
  <si>
    <t xml:space="preserve">Программы подготовки сержантов запаса </t>
  </si>
  <si>
    <t>Курсы по изучению иностранного языка</t>
  </si>
  <si>
    <t xml:space="preserve">Эксплуатация современного ТКО PDH/SDH (на базе оборудования производства ОАО "НТЦ ВСП "Супертел ДАЛС")"  </t>
  </si>
  <si>
    <r>
      <rPr>
        <b/>
        <sz val="10"/>
        <color theme="1"/>
        <rFont val="Times New Roman"/>
        <family val="1"/>
        <charset val="204"/>
      </rPr>
      <t>Уровень образовательной программы. Специальность (направление подготовки)</t>
    </r>
    <r>
      <rPr>
        <sz val="11"/>
        <color theme="1"/>
        <rFont val="Times New Roman"/>
        <family val="1"/>
        <charset val="204"/>
      </rPr>
      <t xml:space="preserve">
</t>
    </r>
  </si>
  <si>
    <r>
      <rPr>
        <b/>
        <sz val="10"/>
        <color theme="1"/>
        <rFont val="Times New Roman"/>
        <family val="1"/>
        <charset val="204"/>
      </rPr>
      <t>Уровень образовательной программы. 
Специальность (направление подготовки)</t>
    </r>
    <r>
      <rPr>
        <sz val="11"/>
        <color theme="1"/>
        <rFont val="Times New Roman"/>
        <family val="1"/>
        <charset val="204"/>
      </rPr>
      <t xml:space="preserve">
</t>
    </r>
  </si>
  <si>
    <t>Место оказания услуги: г. Смоленск</t>
  </si>
  <si>
    <r>
      <rPr>
        <b/>
        <sz val="10"/>
        <color theme="1"/>
        <rFont val="Times New Roman"/>
        <family val="1"/>
        <charset val="204"/>
      </rPr>
      <t>Уровень образовательной программы. 
Специальность (направление подготовки)</t>
    </r>
    <r>
      <rPr>
        <sz val="10"/>
        <color theme="1"/>
        <rFont val="Calibri"/>
        <family val="2"/>
        <scheme val="minor"/>
      </rPr>
      <t xml:space="preserve">
</t>
    </r>
  </si>
  <si>
    <r>
      <t>Факультет (</t>
    </r>
    <r>
      <rPr>
        <b/>
        <sz val="9"/>
        <color theme="1"/>
        <rFont val="Times New Roman"/>
        <family val="1"/>
        <charset val="204"/>
      </rPr>
      <t>подразделение)</t>
    </r>
  </si>
  <si>
    <t>Документ об образовании и (или) о квалификации</t>
  </si>
  <si>
    <t>стоимость 1 мес</t>
  </si>
  <si>
    <t>продолжительность обучения в мес.</t>
  </si>
  <si>
    <t>продолжительность 1 семестра</t>
  </si>
  <si>
    <t>1.1.</t>
  </si>
  <si>
    <t>1.1.1.</t>
  </si>
  <si>
    <t>3 г.10 мес.</t>
  </si>
  <si>
    <t>СКТ(ф)СПбГУТ</t>
  </si>
  <si>
    <t xml:space="preserve">очная </t>
  </si>
  <si>
    <t>3 г.6 мес.</t>
  </si>
  <si>
    <t>4 г. 6 мес.</t>
  </si>
  <si>
    <t>1.1.2.</t>
  </si>
  <si>
    <t>2 г.10 мес.</t>
  </si>
  <si>
    <t>2 г.6 мес.</t>
  </si>
  <si>
    <t>Факультативные учебные предметы, курсы, дисциплины (модулей)</t>
  </si>
  <si>
    <t>не реализуются</t>
  </si>
  <si>
    <t>Раздел 2. Дополнительные образовательные программы</t>
  </si>
  <si>
    <t>3.1.1.</t>
  </si>
  <si>
    <t>Дополнительные общеразвивающие программы для обучающихся колледжа и всех желающих</t>
  </si>
  <si>
    <t>3.1.1.1.</t>
  </si>
  <si>
    <t>Элективный курс русского языка</t>
  </si>
  <si>
    <t>24 ч.</t>
  </si>
  <si>
    <t>ОД</t>
  </si>
  <si>
    <t>сертификат</t>
  </si>
  <si>
    <t>Физика в телекоммуникациях</t>
  </si>
  <si>
    <t>Практикум по математике</t>
  </si>
  <si>
    <t>Английский в телекоммуникациях</t>
  </si>
  <si>
    <t>История и развитие  телекоммуникаций (курс на английском языке)</t>
  </si>
  <si>
    <t>18 ч.</t>
  </si>
  <si>
    <t>Создание Web-сайтов</t>
  </si>
  <si>
    <t>54 ч.</t>
  </si>
  <si>
    <t>удостоверение</t>
  </si>
  <si>
    <t>Обработка видео</t>
  </si>
  <si>
    <t>Практикум по элективным курсам</t>
  </si>
  <si>
    <t>10 ч.</t>
  </si>
  <si>
    <t>20 ч.</t>
  </si>
  <si>
    <t>Курс подготовки по математике</t>
  </si>
  <si>
    <t>48 ч.</t>
  </si>
  <si>
    <t>группа от 10 человек</t>
  </si>
  <si>
    <t>Курс подготовки по русскому языку</t>
  </si>
  <si>
    <t>36 ч.</t>
  </si>
  <si>
    <t>Курс подготовки по физике</t>
  </si>
  <si>
    <t>46 ч.</t>
  </si>
  <si>
    <t>Тренинг по этике делового общения</t>
  </si>
  <si>
    <t>Основы компьютерной грамотности</t>
  </si>
  <si>
    <t>Введение в специальность</t>
  </si>
  <si>
    <t>1С: Бухгалтерия</t>
  </si>
  <si>
    <t>1С: Программирование</t>
  </si>
  <si>
    <t>3.2.1.</t>
  </si>
  <si>
    <t xml:space="preserve">Программы повышения квалификации </t>
  </si>
  <si>
    <t>Технологии в телекоммуникациях</t>
  </si>
  <si>
    <t>Компьютерные технологии</t>
  </si>
  <si>
    <t>Технологии монтажа оптических кабелей (для студентов)</t>
  </si>
  <si>
    <t>IP-телефония</t>
  </si>
  <si>
    <t>Социально-коммуникативная  деятельность специалиста. Самопрезентация на рынке труда</t>
  </si>
  <si>
    <t>Основы безопасности информационных систем</t>
  </si>
  <si>
    <t>Базовые технологии построения телекоммуникационных сетей</t>
  </si>
  <si>
    <t>Администрирование компьютерных систем</t>
  </si>
  <si>
    <t>Проектирование волоконно-оптических линий передачи</t>
  </si>
  <si>
    <t>Особенности проектирования, строительства и эксплуатации сетей связи на базе ВОЛС с DWDM, CWDM, PON</t>
  </si>
  <si>
    <t>Современные технологии монтажа медножильных кабелей</t>
  </si>
  <si>
    <t>Группа организации практики и содействия трудоустройству</t>
  </si>
  <si>
    <t>Монтаж кабелей абонентского доступа</t>
  </si>
  <si>
    <t>Монтаж оптических кабелей связи</t>
  </si>
  <si>
    <t>Монтаж кабелей связи и оконечных кабельных устройств</t>
  </si>
  <si>
    <t>72 ч</t>
  </si>
  <si>
    <t>Технология монтажа медножильных кабелей связи местных сетей</t>
  </si>
  <si>
    <t>Оборудование для организации широкополосного абонентского доступа</t>
  </si>
  <si>
    <t>Монтаж и электрические измерения медножильных кабельных линий связи по технологиям различных фирм</t>
  </si>
  <si>
    <t>Компоненты волоконно-оптических линий передачи</t>
  </si>
  <si>
    <t>Электрические измерения на сетях абонентского доступа</t>
  </si>
  <si>
    <t>Современные методы монтажа и эксплуатации электрических и оптических кабелей местной связи</t>
  </si>
  <si>
    <t>Монтаж линейных сооружений  и абонентских пунктов</t>
  </si>
  <si>
    <t>3.2.2.</t>
  </si>
  <si>
    <t>Место оказания услуги: г. Архангельск</t>
  </si>
  <si>
    <t>09.02.01</t>
  </si>
  <si>
    <t>Компьютерные системы и комплексы</t>
  </si>
  <si>
    <t>3г.10м.</t>
  </si>
  <si>
    <t>09.02.02</t>
  </si>
  <si>
    <t>09.02.03</t>
  </si>
  <si>
    <t>09.02.05</t>
  </si>
  <si>
    <t>10.02.02</t>
  </si>
  <si>
    <t>Информационная безопасность телекоммуникационных систем</t>
  </si>
  <si>
    <t>11.02.08</t>
  </si>
  <si>
    <t>3г.6м.</t>
  </si>
  <si>
    <t>11.02.09</t>
  </si>
  <si>
    <t>11.02.10</t>
  </si>
  <si>
    <t>11.02.11</t>
  </si>
  <si>
    <t>11.02.12</t>
  </si>
  <si>
    <t>Почтовая связь</t>
  </si>
  <si>
    <t>2г.10м.</t>
  </si>
  <si>
    <t>2г.6м.</t>
  </si>
  <si>
    <t>1г.10м.</t>
  </si>
  <si>
    <t>60 час.</t>
  </si>
  <si>
    <t>ОДО</t>
  </si>
  <si>
    <t>Сертификат</t>
  </si>
  <si>
    <t>40 час.</t>
  </si>
  <si>
    <t>6 час.</t>
  </si>
  <si>
    <t>30 час.</t>
  </si>
  <si>
    <t>Практикум по решению физических задач</t>
  </si>
  <si>
    <t>Практикум по русскому языку</t>
  </si>
  <si>
    <t>Практикум по английскому языку</t>
  </si>
  <si>
    <t>Электромонтер по обслуживанию электроустановок</t>
  </si>
  <si>
    <t>144 час.</t>
  </si>
  <si>
    <t>72 час.</t>
  </si>
  <si>
    <t>Монтаж и измерения волоконно-оптических линий связи</t>
  </si>
  <si>
    <t xml:space="preserve">Строительство и техническая эксплуатация волоконно-оптических линий связи </t>
  </si>
  <si>
    <t>Измерение на волоконно-оптических линиях связи</t>
  </si>
  <si>
    <t>36 час.</t>
  </si>
  <si>
    <t>Информационная безопасность операционных систем</t>
  </si>
  <si>
    <t>Объектно-ориентированное программирование</t>
  </si>
  <si>
    <t xml:space="preserve">Проектирование и разработка баз данных </t>
  </si>
  <si>
    <t>Векторная и растровая компьютерная графика</t>
  </si>
  <si>
    <t xml:space="preserve">Основы алгоритмизации и программирования </t>
  </si>
  <si>
    <t>Компьютерная анимация и компьютерное моделирование</t>
  </si>
  <si>
    <t>Растровая графика и компьютерная анимация</t>
  </si>
  <si>
    <t xml:space="preserve">Пакеты прикладных программ </t>
  </si>
  <si>
    <t>Техническое  обслуживание ПК</t>
  </si>
  <si>
    <t>Построение и эксплуатация транспортных сетей и сетей доступа</t>
  </si>
  <si>
    <t xml:space="preserve">Мультисервисные сети </t>
  </si>
  <si>
    <t xml:space="preserve">Цифровое телевизионное вещание </t>
  </si>
  <si>
    <t>24 час.</t>
  </si>
  <si>
    <t xml:space="preserve">Создание web-страниц и эффективных презентаций </t>
  </si>
  <si>
    <t>Пользователь ПК (с различными пакетами прикладных программ)</t>
  </si>
  <si>
    <t xml:space="preserve">Аудио-видео техника </t>
  </si>
  <si>
    <t>Системы и средства подвижной связи</t>
  </si>
  <si>
    <t>Сети для домашних пользователей и малого бизнеса</t>
  </si>
  <si>
    <t>Проведение верхолазных работ на линиях связи</t>
  </si>
  <si>
    <t>Основы бухгалтерского учета</t>
  </si>
  <si>
    <t>Эффективные продажи услуг связи</t>
  </si>
  <si>
    <t>Технология монтажа кабелей связи и оконечных кабельных устройств</t>
  </si>
  <si>
    <t xml:space="preserve">Новые технологии монтажа кабелей связи </t>
  </si>
  <si>
    <t xml:space="preserve">Технология монтажа и обслуживания систем мобильной связи </t>
  </si>
  <si>
    <t>Методы ремонта микроэлектроники и сотовых телефонов</t>
  </si>
  <si>
    <t>Монтаж и ремонт узлов радиоэлектронной аппаратуры, микроэлектроники и сотовых телефонов</t>
  </si>
  <si>
    <t xml:space="preserve">Системное администрирование Linux </t>
  </si>
  <si>
    <t xml:space="preserve">Сетевые службы Linux и администрирование безопасности </t>
  </si>
  <si>
    <t xml:space="preserve">Основы Linux </t>
  </si>
  <si>
    <t>16 час.</t>
  </si>
  <si>
    <t>Технология монтажа и обслуживания систем видеонаблюдения</t>
  </si>
  <si>
    <t>Цифровое телевидение</t>
  </si>
  <si>
    <t>Практическое бизнес-планирование</t>
  </si>
  <si>
    <t>48 час.</t>
  </si>
  <si>
    <t>Менеджер офиса</t>
  </si>
  <si>
    <t>90 час.</t>
  </si>
  <si>
    <t>Введение в сетевые технологии</t>
  </si>
  <si>
    <t>Основы маршрутизации и коммутации</t>
  </si>
  <si>
    <t>Построение больших, масштабируемых сетей</t>
  </si>
  <si>
    <t>Построение распределенных сетей</t>
  </si>
  <si>
    <t>IT Essentials</t>
  </si>
  <si>
    <t>Введение в объектно-ориентированное программирование C#</t>
  </si>
  <si>
    <t>Программирование на языках низкого уровня Assembler</t>
  </si>
  <si>
    <t>Кабельщик-спайщик</t>
  </si>
  <si>
    <t>480 час.</t>
  </si>
  <si>
    <t>Диплом о профессиональной переподготовке</t>
  </si>
  <si>
    <t>Монтажник оборудования связи</t>
  </si>
  <si>
    <t>Оператор электронно-вычислительных и вычислительных машин</t>
  </si>
  <si>
    <t>Радиомонтер приемных телевизионных антенн</t>
  </si>
  <si>
    <t>Радиооператор</t>
  </si>
  <si>
    <t>Электромонтер станционного оборудования телефонной связи</t>
  </si>
  <si>
    <t>280 час.</t>
  </si>
  <si>
    <t>Технологии сетевой академии Cisco</t>
  </si>
  <si>
    <t>Прикрепление по всем отраслям наук для подготовки кандидатской/докторской диссертации</t>
  </si>
  <si>
    <t>Стоимость платных образовательных услуг для поступающих на 2017/2018 учебный</t>
  </si>
  <si>
    <t>2.1. Дополнительные общеобразовательные программы</t>
  </si>
  <si>
    <t>2.1.1. Дополнительные общеразвивающие программы для обучающихся колледжа и всех желающих</t>
  </si>
  <si>
    <t>2.1.1.1. Подготовка к поступлению на обучение по образовательным программам среднего профессионального образования</t>
  </si>
  <si>
    <t>2.1.1.2. Иные общеразвивающие программы</t>
  </si>
  <si>
    <t>2.2. Дополнительные профессиональные программы</t>
  </si>
  <si>
    <t xml:space="preserve">2.2.1. Программы повышения квалификации </t>
  </si>
  <si>
    <t>2.2.2. Программы профессиональной переподготовки не реализуются</t>
  </si>
  <si>
    <t>АКТ(ф)СПбГУТ</t>
  </si>
  <si>
    <t>Уровень образовательной программы. Специальность (направление подготовки)</t>
  </si>
  <si>
    <t>Место оказания услуги: Санкт-Петербург, 3-я линия В.О., д. 30-32</t>
  </si>
  <si>
    <t>Место оказания услуги: Санкт-Петербург, пр. Большевиков, д. 22, к.1</t>
  </si>
  <si>
    <t>Место оказания услуги: г. Смоленск, ул. Коммунистическая, д. 21</t>
  </si>
  <si>
    <t xml:space="preserve">Место оказания услуги: г. Архангельск, ул. Папанина, д. 24 </t>
  </si>
  <si>
    <t>4. Для иностранных граждан и лиц без гражданства в стоимость обучения по основным образовательным программам дополнительно включается компенсация расходов «Отдела межднародного сотрудничества» в сумме 12,0 тыс. рублей за семестр., кроме граждан Республики Беларусь, Республики Казахстан, Кыргызской Республики, Республики Таджикистан (на основании постановления Правительства РФ от 22.06.1999 № 662 "Об утверждении Соглашения о предоставлении равных прав гражданам государств - участников Договора об углублении интеграции в экономической и гуманитарной областях от 29 марта 1996 года на поступление в учебные заведения".</t>
  </si>
  <si>
    <t>(продолжи-тельность обучения)</t>
  </si>
  <si>
    <t>к приказу от ____________ № ____</t>
  </si>
  <si>
    <t>Инфотелекоммуникации                          Направленность  (профиль) -  СВЧ-техника</t>
  </si>
  <si>
    <t>УТВЕРЖДЕНО</t>
  </si>
  <si>
    <t>приказом от 02.05.17 № 262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</si>
</sst>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;@"/>
    <numFmt numFmtId="165" formatCode="0.0"/>
    <numFmt numFmtId="166" formatCode="0.000"/>
    <numFmt numFmtId="167" formatCode="#,##0.0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404040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0" tint="-0.34998626667073579"/>
      <name val="Calibri"/>
      <family val="2"/>
      <scheme val="minor"/>
    </font>
    <font>
      <sz val="14"/>
      <color rgb="FF404040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  <charset val="204"/>
    </font>
    <font>
      <sz val="10"/>
      <color theme="0" tint="-0.3499862666707357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0"/>
      <color theme="0" tint="-0.3499862666707357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6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5" fillId="0" borderId="0" xfId="0" applyFont="1"/>
    <xf numFmtId="10" fontId="15" fillId="0" borderId="0" xfId="0" applyNumberFormat="1" applyFont="1"/>
    <xf numFmtId="0" fontId="7" fillId="0" borderId="0" xfId="0" applyFont="1" applyAlignment="1">
      <alignment vertical="center" wrapText="1"/>
    </xf>
    <xf numFmtId="0" fontId="15" fillId="0" borderId="0" xfId="0" applyFont="1" applyBorder="1"/>
    <xf numFmtId="0" fontId="15" fillId="0" borderId="1" xfId="0" applyFont="1" applyBorder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 wrapText="1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center" vertical="center"/>
    </xf>
    <xf numFmtId="0" fontId="21" fillId="0" borderId="0" xfId="0" applyFont="1"/>
    <xf numFmtId="0" fontId="19" fillId="0" borderId="0" xfId="0" applyFont="1"/>
    <xf numFmtId="0" fontId="21" fillId="0" borderId="0" xfId="0" applyFont="1" applyAlignment="1">
      <alignment wrapText="1"/>
    </xf>
    <xf numFmtId="0" fontId="7" fillId="3" borderId="1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21" fillId="0" borderId="0" xfId="0" applyNumberFormat="1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7" fillId="0" borderId="0" xfId="0" applyFont="1" applyAlignment="1">
      <alignment horizontal="center" vertical="center"/>
    </xf>
    <xf numFmtId="0" fontId="24" fillId="0" borderId="1" xfId="0" applyFont="1" applyBorder="1"/>
    <xf numFmtId="4" fontId="11" fillId="0" borderId="1" xfId="0" applyNumberFormat="1" applyFont="1" applyBorder="1" applyAlignment="1">
      <alignment horizontal="right" vertical="center" wrapText="1" indent="2"/>
    </xf>
    <xf numFmtId="0" fontId="24" fillId="0" borderId="1" xfId="0" applyFont="1" applyBorder="1" applyAlignment="1">
      <alignment horizontal="center"/>
    </xf>
    <xf numFmtId="2" fontId="11" fillId="0" borderId="1" xfId="0" applyNumberFormat="1" applyFont="1" applyBorder="1" applyAlignment="1">
      <alignment horizontal="right" vertical="center" wrapText="1" indent="2"/>
    </xf>
    <xf numFmtId="0" fontId="7" fillId="0" borderId="0" xfId="0" applyFont="1" applyAlignment="1">
      <alignment vertical="center"/>
    </xf>
    <xf numFmtId="0" fontId="19" fillId="0" borderId="0" xfId="0" applyFont="1" applyBorder="1"/>
    <xf numFmtId="10" fontId="0" fillId="0" borderId="0" xfId="0" applyNumberFormat="1"/>
    <xf numFmtId="0" fontId="25" fillId="0" borderId="0" xfId="0" applyFont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26" fillId="0" borderId="1" xfId="0" applyFont="1" applyBorder="1"/>
    <xf numFmtId="0" fontId="19" fillId="0" borderId="1" xfId="0" applyFont="1" applyBorder="1"/>
    <xf numFmtId="3" fontId="7" fillId="0" borderId="1" xfId="0" applyNumberFormat="1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Border="1"/>
    <xf numFmtId="2" fontId="8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right" vertical="center" wrapText="1" indent="2"/>
    </xf>
    <xf numFmtId="49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49" fontId="7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right" vertical="center" wrapText="1" indent="2"/>
    </xf>
    <xf numFmtId="2" fontId="10" fillId="0" borderId="1" xfId="0" applyNumberFormat="1" applyFont="1" applyFill="1" applyBorder="1" applyAlignment="1">
      <alignment horizontal="right" vertical="center" wrapText="1" indent="2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4" fillId="0" borderId="7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8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49" fontId="1" fillId="0" borderId="0" xfId="0" applyNumberFormat="1" applyFont="1" applyAlignment="1">
      <alignment horizontal="left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6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2" fontId="7" fillId="0" borderId="2" xfId="0" applyNumberFormat="1" applyFont="1" applyFill="1" applyBorder="1" applyAlignment="1">
      <alignment horizontal="center" vertical="center" wrapText="1"/>
    </xf>
    <xf numFmtId="2" fontId="7" fillId="0" borderId="3" xfId="0" applyNumberFormat="1" applyFont="1" applyFill="1" applyBorder="1" applyAlignment="1">
      <alignment horizontal="center" vertical="center" wrapText="1"/>
    </xf>
    <xf numFmtId="2" fontId="10" fillId="0" borderId="2" xfId="0" applyNumberFormat="1" applyFont="1" applyFill="1" applyBorder="1" applyAlignment="1">
      <alignment horizontal="center" vertical="center" wrapText="1"/>
    </xf>
    <xf numFmtId="2" fontId="10" fillId="0" borderId="3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164" fontId="7" fillId="0" borderId="3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0"/>
  <sheetViews>
    <sheetView tabSelected="1" view="pageBreakPreview" topLeftCell="A40" zoomScale="110" zoomScaleNormal="90" zoomScaleSheetLayoutView="110" workbookViewId="0">
      <selection activeCell="B163" sqref="B163:G163"/>
    </sheetView>
  </sheetViews>
  <sheetFormatPr defaultRowHeight="15" x14ac:dyDescent="0.25"/>
  <cols>
    <col min="1" max="1" width="9.7109375" style="78" customWidth="1"/>
    <col min="2" max="2" width="36.85546875" style="78" customWidth="1"/>
    <col min="3" max="3" width="9.5703125" style="78" customWidth="1"/>
    <col min="4" max="4" width="10.7109375" style="78" customWidth="1"/>
    <col min="5" max="5" width="9.140625" style="78" customWidth="1"/>
    <col min="6" max="6" width="8" style="78" customWidth="1"/>
    <col min="7" max="7" width="19.7109375" style="78" customWidth="1"/>
    <col min="8" max="8" width="37.85546875" style="78" customWidth="1"/>
    <col min="9" max="9" width="15.42578125" style="78" hidden="1" customWidth="1"/>
    <col min="10" max="13" width="0" style="78" hidden="1" customWidth="1"/>
    <col min="14" max="16384" width="9.140625" style="78"/>
  </cols>
  <sheetData>
    <row r="1" spans="1:12" ht="15.75" x14ac:dyDescent="0.25">
      <c r="A1" s="214" t="s">
        <v>0</v>
      </c>
      <c r="B1" s="214"/>
      <c r="C1" s="214"/>
      <c r="D1" s="214"/>
      <c r="E1" s="214"/>
      <c r="F1" s="214"/>
      <c r="G1" s="214"/>
      <c r="H1" s="214"/>
      <c r="I1" s="4"/>
    </row>
    <row r="2" spans="1:12" ht="24" customHeight="1" x14ac:dyDescent="0.25">
      <c r="A2" s="148"/>
      <c r="B2" s="148"/>
      <c r="C2" s="148"/>
      <c r="D2" s="148"/>
      <c r="E2" s="151"/>
      <c r="F2" s="148"/>
      <c r="G2" s="148"/>
      <c r="H2" s="152" t="s">
        <v>636</v>
      </c>
      <c r="I2" s="4"/>
    </row>
    <row r="3" spans="1:12" ht="18.75" customHeight="1" x14ac:dyDescent="0.25">
      <c r="A3" s="215" t="s">
        <v>637</v>
      </c>
      <c r="B3" s="215"/>
      <c r="C3" s="215"/>
      <c r="D3" s="215"/>
      <c r="E3" s="215"/>
      <c r="F3" s="215"/>
      <c r="G3" s="215"/>
      <c r="H3" s="215"/>
      <c r="I3" s="4"/>
    </row>
    <row r="4" spans="1:12" ht="18.75" x14ac:dyDescent="0.3">
      <c r="A4" s="53"/>
      <c r="H4" s="14"/>
    </row>
    <row r="5" spans="1:12" ht="18.75" x14ac:dyDescent="0.25">
      <c r="A5" s="204" t="s">
        <v>618</v>
      </c>
      <c r="B5" s="204"/>
      <c r="C5" s="204"/>
      <c r="D5" s="204"/>
      <c r="E5" s="204"/>
      <c r="F5" s="204"/>
      <c r="G5" s="204"/>
      <c r="H5" s="204"/>
      <c r="I5" s="5"/>
    </row>
    <row r="6" spans="1:12" ht="18.75" x14ac:dyDescent="0.25">
      <c r="A6" s="204" t="s">
        <v>1</v>
      </c>
      <c r="B6" s="204"/>
      <c r="C6" s="204"/>
      <c r="D6" s="204"/>
      <c r="E6" s="204"/>
      <c r="F6" s="204"/>
      <c r="G6" s="204"/>
      <c r="H6" s="204"/>
      <c r="I6" s="6"/>
    </row>
    <row r="7" spans="1:12" ht="18.75" x14ac:dyDescent="0.25">
      <c r="A7" s="57"/>
      <c r="B7" s="57"/>
      <c r="C7" s="57"/>
      <c r="D7" s="57"/>
      <c r="E7" s="74"/>
      <c r="F7" s="57"/>
      <c r="G7" s="57"/>
      <c r="H7" s="57"/>
      <c r="I7" s="6"/>
    </row>
    <row r="8" spans="1:12" ht="18.75" x14ac:dyDescent="0.25">
      <c r="A8" s="1" t="s">
        <v>435</v>
      </c>
      <c r="I8" s="78">
        <v>67280</v>
      </c>
      <c r="J8" s="78">
        <f>I8/1.064</f>
        <v>63233.082706766916</v>
      </c>
      <c r="K8" s="78">
        <v>64970</v>
      </c>
      <c r="L8" s="79">
        <f>K8/J8-1</f>
        <v>2.7468489892984671E-2</v>
      </c>
    </row>
    <row r="9" spans="1:12" ht="18.75" x14ac:dyDescent="0.25">
      <c r="A9" s="57"/>
      <c r="I9" s="78">
        <v>31300</v>
      </c>
      <c r="J9" s="78">
        <f>I9/1.064</f>
        <v>29417.293233082706</v>
      </c>
      <c r="K9" s="78">
        <v>30750</v>
      </c>
      <c r="L9" s="79">
        <f>K9/J9-1</f>
        <v>4.5303514376996867E-2</v>
      </c>
    </row>
    <row r="10" spans="1:12" ht="18.75" x14ac:dyDescent="0.25">
      <c r="A10" s="208" t="s">
        <v>2</v>
      </c>
      <c r="B10" s="208"/>
      <c r="C10" s="208"/>
      <c r="D10" s="208"/>
      <c r="E10" s="208"/>
      <c r="F10" s="208"/>
      <c r="G10" s="208"/>
      <c r="H10" s="208"/>
      <c r="I10" s="9"/>
    </row>
    <row r="11" spans="1:12" ht="18.75" customHeight="1" x14ac:dyDescent="0.25">
      <c r="G11" s="209"/>
      <c r="H11" s="209"/>
    </row>
    <row r="12" spans="1:12" ht="57" customHeight="1" x14ac:dyDescent="0.25">
      <c r="A12" s="205" t="s">
        <v>450</v>
      </c>
      <c r="B12" s="206"/>
      <c r="C12" s="207" t="s">
        <v>3</v>
      </c>
      <c r="D12" s="89" t="s">
        <v>4</v>
      </c>
      <c r="E12" s="207" t="s">
        <v>6</v>
      </c>
      <c r="F12" s="207"/>
      <c r="G12" s="207" t="s">
        <v>7</v>
      </c>
      <c r="H12" s="207" t="s">
        <v>8</v>
      </c>
      <c r="J12" s="80"/>
    </row>
    <row r="13" spans="1:12" ht="49.5" customHeight="1" x14ac:dyDescent="0.25">
      <c r="A13" s="89" t="s">
        <v>11</v>
      </c>
      <c r="B13" s="89" t="s">
        <v>12</v>
      </c>
      <c r="C13" s="207"/>
      <c r="D13" s="89" t="s">
        <v>5</v>
      </c>
      <c r="E13" s="89" t="s">
        <v>9</v>
      </c>
      <c r="F13" s="89" t="s">
        <v>10</v>
      </c>
      <c r="G13" s="207"/>
      <c r="H13" s="207"/>
      <c r="J13" s="80"/>
    </row>
    <row r="14" spans="1:12" ht="40.5" customHeight="1" x14ac:dyDescent="0.25">
      <c r="A14" s="15" t="s">
        <v>45</v>
      </c>
      <c r="B14" s="195" t="s">
        <v>13</v>
      </c>
      <c r="C14" s="195"/>
      <c r="D14" s="195"/>
      <c r="E14" s="195"/>
      <c r="F14" s="195"/>
      <c r="G14" s="88" t="s">
        <v>436</v>
      </c>
      <c r="H14" s="88" t="s">
        <v>628</v>
      </c>
      <c r="J14" s="2"/>
    </row>
    <row r="15" spans="1:12" ht="26.25" customHeight="1" x14ac:dyDescent="0.25">
      <c r="A15" s="138" t="s">
        <v>46</v>
      </c>
      <c r="B15" s="165" t="s">
        <v>14</v>
      </c>
      <c r="C15" s="165"/>
      <c r="D15" s="165"/>
      <c r="E15" s="165"/>
      <c r="F15" s="165"/>
      <c r="G15" s="165"/>
      <c r="H15" s="165"/>
      <c r="J15" s="2"/>
    </row>
    <row r="16" spans="1:12" ht="26.25" customHeight="1" x14ac:dyDescent="0.25">
      <c r="A16" s="90">
        <v>37296</v>
      </c>
      <c r="B16" s="91" t="s">
        <v>415</v>
      </c>
      <c r="C16" s="86" t="s">
        <v>62</v>
      </c>
      <c r="D16" s="86" t="s">
        <v>416</v>
      </c>
      <c r="E16" s="86">
        <v>38.5</v>
      </c>
      <c r="F16" s="86">
        <v>308</v>
      </c>
      <c r="G16" s="86" t="s">
        <v>417</v>
      </c>
      <c r="H16" s="86" t="s">
        <v>418</v>
      </c>
      <c r="J16" s="2"/>
    </row>
    <row r="17" spans="1:12" ht="26.25" customHeight="1" x14ac:dyDescent="0.25">
      <c r="A17" s="90">
        <v>37661</v>
      </c>
      <c r="B17" s="91" t="s">
        <v>419</v>
      </c>
      <c r="C17" s="86" t="s">
        <v>62</v>
      </c>
      <c r="D17" s="86" t="s">
        <v>416</v>
      </c>
      <c r="E17" s="86">
        <v>38.5</v>
      </c>
      <c r="F17" s="86">
        <v>308</v>
      </c>
      <c r="G17" s="86" t="s">
        <v>417</v>
      </c>
      <c r="H17" s="86" t="s">
        <v>418</v>
      </c>
      <c r="J17" s="2"/>
    </row>
    <row r="18" spans="1:12" ht="26.25" customHeight="1" x14ac:dyDescent="0.25">
      <c r="A18" s="90">
        <v>38392</v>
      </c>
      <c r="B18" s="91" t="s">
        <v>420</v>
      </c>
      <c r="C18" s="86" t="s">
        <v>62</v>
      </c>
      <c r="D18" s="86" t="s">
        <v>432</v>
      </c>
      <c r="E18" s="86">
        <v>38.5</v>
      </c>
      <c r="F18" s="157">
        <v>308</v>
      </c>
      <c r="G18" s="86" t="s">
        <v>417</v>
      </c>
      <c r="H18" s="86" t="s">
        <v>418</v>
      </c>
      <c r="J18" s="2"/>
    </row>
    <row r="19" spans="1:12" ht="26.25" customHeight="1" x14ac:dyDescent="0.25">
      <c r="A19" s="90">
        <v>39489</v>
      </c>
      <c r="B19" s="91" t="s">
        <v>421</v>
      </c>
      <c r="C19" s="86" t="s">
        <v>62</v>
      </c>
      <c r="D19" s="86" t="s">
        <v>422</v>
      </c>
      <c r="E19" s="86">
        <v>38.5</v>
      </c>
      <c r="F19" s="158">
        <v>269.5</v>
      </c>
      <c r="G19" s="86" t="s">
        <v>417</v>
      </c>
      <c r="H19" s="86" t="s">
        <v>418</v>
      </c>
      <c r="J19" s="2"/>
    </row>
    <row r="20" spans="1:12" ht="26.25" customHeight="1" x14ac:dyDescent="0.25">
      <c r="A20" s="90">
        <v>39855</v>
      </c>
      <c r="B20" s="91" t="s">
        <v>423</v>
      </c>
      <c r="C20" s="86" t="s">
        <v>62</v>
      </c>
      <c r="D20" s="86" t="s">
        <v>422</v>
      </c>
      <c r="E20" s="86">
        <v>38.5</v>
      </c>
      <c r="F20" s="158">
        <v>269.5</v>
      </c>
      <c r="G20" s="86" t="s">
        <v>417</v>
      </c>
      <c r="H20" s="86" t="s">
        <v>418</v>
      </c>
      <c r="J20" s="2"/>
    </row>
    <row r="21" spans="1:12" ht="26.25" customHeight="1" x14ac:dyDescent="0.25">
      <c r="A21" s="90">
        <v>40220</v>
      </c>
      <c r="B21" s="91" t="s">
        <v>424</v>
      </c>
      <c r="C21" s="86" t="s">
        <v>62</v>
      </c>
      <c r="D21" s="86" t="s">
        <v>422</v>
      </c>
      <c r="E21" s="86">
        <v>38.5</v>
      </c>
      <c r="F21" s="158">
        <v>269.5</v>
      </c>
      <c r="G21" s="86" t="s">
        <v>417</v>
      </c>
      <c r="H21" s="86" t="s">
        <v>418</v>
      </c>
      <c r="J21" s="2"/>
    </row>
    <row r="22" spans="1:12" ht="31.5" customHeight="1" x14ac:dyDescent="0.25">
      <c r="A22" s="90">
        <v>40585</v>
      </c>
      <c r="B22" s="91" t="s">
        <v>425</v>
      </c>
      <c r="C22" s="86" t="s">
        <v>62</v>
      </c>
      <c r="D22" s="86" t="s">
        <v>422</v>
      </c>
      <c r="E22" s="86">
        <v>38.5</v>
      </c>
      <c r="F22" s="158">
        <v>269.5</v>
      </c>
      <c r="G22" s="86" t="s">
        <v>417</v>
      </c>
      <c r="H22" s="86" t="s">
        <v>418</v>
      </c>
      <c r="J22" s="2"/>
    </row>
    <row r="23" spans="1:12" ht="31.5" customHeight="1" x14ac:dyDescent="0.25">
      <c r="A23" s="86" t="s">
        <v>426</v>
      </c>
      <c r="B23" s="91" t="s">
        <v>427</v>
      </c>
      <c r="C23" s="86" t="s">
        <v>62</v>
      </c>
      <c r="D23" s="86" t="s">
        <v>428</v>
      </c>
      <c r="E23" s="86">
        <v>34.5</v>
      </c>
      <c r="F23" s="157">
        <v>207</v>
      </c>
      <c r="G23" s="86" t="s">
        <v>417</v>
      </c>
      <c r="H23" s="86" t="s">
        <v>418</v>
      </c>
      <c r="J23" s="2"/>
    </row>
    <row r="24" spans="1:12" ht="31.5" customHeight="1" x14ac:dyDescent="0.25">
      <c r="A24" s="12" t="s">
        <v>47</v>
      </c>
      <c r="B24" s="165" t="s">
        <v>15</v>
      </c>
      <c r="C24" s="165"/>
      <c r="D24" s="165"/>
      <c r="E24" s="165"/>
      <c r="F24" s="165"/>
      <c r="G24" s="165"/>
      <c r="H24" s="165"/>
      <c r="I24" s="78" t="e">
        <f t="shared" ref="I24:I33" si="0">F24/E24</f>
        <v>#DIV/0!</v>
      </c>
      <c r="K24" s="2"/>
      <c r="L24" s="78">
        <v>0</v>
      </c>
    </row>
    <row r="25" spans="1:12" ht="31.5" customHeight="1" x14ac:dyDescent="0.25">
      <c r="A25" s="59">
        <v>37296</v>
      </c>
      <c r="B25" s="60" t="s">
        <v>415</v>
      </c>
      <c r="C25" s="49" t="s">
        <v>62</v>
      </c>
      <c r="D25" s="49" t="s">
        <v>428</v>
      </c>
      <c r="E25" s="49">
        <v>38.5</v>
      </c>
      <c r="F25" s="61">
        <v>231</v>
      </c>
      <c r="G25" s="49" t="s">
        <v>417</v>
      </c>
      <c r="H25" s="49" t="s">
        <v>418</v>
      </c>
      <c r="K25" s="2"/>
    </row>
    <row r="26" spans="1:12" ht="31.5" customHeight="1" x14ac:dyDescent="0.25">
      <c r="A26" s="187">
        <v>37661</v>
      </c>
      <c r="B26" s="188" t="s">
        <v>419</v>
      </c>
      <c r="C26" s="49" t="s">
        <v>62</v>
      </c>
      <c r="D26" s="49" t="s">
        <v>428</v>
      </c>
      <c r="E26" s="49">
        <v>38.5</v>
      </c>
      <c r="F26" s="61">
        <v>231</v>
      </c>
      <c r="G26" s="165" t="s">
        <v>417</v>
      </c>
      <c r="H26" s="169" t="s">
        <v>418</v>
      </c>
      <c r="K26" s="2"/>
    </row>
    <row r="27" spans="1:12" ht="31.5" customHeight="1" x14ac:dyDescent="0.25">
      <c r="A27" s="187"/>
      <c r="B27" s="188"/>
      <c r="C27" s="49" t="s">
        <v>157</v>
      </c>
      <c r="D27" s="49" t="s">
        <v>416</v>
      </c>
      <c r="E27" s="49">
        <v>23</v>
      </c>
      <c r="F27" s="159">
        <v>184</v>
      </c>
      <c r="G27" s="165"/>
      <c r="H27" s="189"/>
      <c r="K27" s="2"/>
    </row>
    <row r="28" spans="1:12" ht="31.5" customHeight="1" x14ac:dyDescent="0.25">
      <c r="A28" s="187">
        <v>39855</v>
      </c>
      <c r="B28" s="188" t="s">
        <v>423</v>
      </c>
      <c r="C28" s="49" t="s">
        <v>62</v>
      </c>
      <c r="D28" s="49" t="s">
        <v>429</v>
      </c>
      <c r="E28" s="49">
        <v>38.5</v>
      </c>
      <c r="F28" s="158">
        <v>192.5</v>
      </c>
      <c r="G28" s="165" t="s">
        <v>417</v>
      </c>
      <c r="H28" s="169" t="s">
        <v>418</v>
      </c>
      <c r="K28" s="2"/>
    </row>
    <row r="29" spans="1:12" ht="31.5" customHeight="1" x14ac:dyDescent="0.25">
      <c r="A29" s="187"/>
      <c r="B29" s="188"/>
      <c r="C29" s="49" t="s">
        <v>157</v>
      </c>
      <c r="D29" s="49" t="s">
        <v>422</v>
      </c>
      <c r="E29" s="49">
        <v>23</v>
      </c>
      <c r="F29" s="160">
        <v>161</v>
      </c>
      <c r="G29" s="165"/>
      <c r="H29" s="189"/>
      <c r="K29" s="2"/>
    </row>
    <row r="30" spans="1:12" ht="31.5" customHeight="1" x14ac:dyDescent="0.25">
      <c r="A30" s="59">
        <v>40220</v>
      </c>
      <c r="B30" s="60" t="s">
        <v>424</v>
      </c>
      <c r="C30" s="49" t="s">
        <v>62</v>
      </c>
      <c r="D30" s="49" t="s">
        <v>429</v>
      </c>
      <c r="E30" s="49">
        <v>38.5</v>
      </c>
      <c r="F30" s="158">
        <v>192.5</v>
      </c>
      <c r="G30" s="49" t="s">
        <v>417</v>
      </c>
      <c r="H30" s="49" t="s">
        <v>418</v>
      </c>
      <c r="K30" s="2"/>
    </row>
    <row r="31" spans="1:12" ht="31.5" customHeight="1" x14ac:dyDescent="0.25">
      <c r="A31" s="49" t="s">
        <v>426</v>
      </c>
      <c r="B31" s="60" t="s">
        <v>427</v>
      </c>
      <c r="C31" s="49" t="s">
        <v>62</v>
      </c>
      <c r="D31" s="49" t="s">
        <v>430</v>
      </c>
      <c r="E31" s="49">
        <v>34.5</v>
      </c>
      <c r="F31" s="159">
        <v>138</v>
      </c>
      <c r="G31" s="49" t="s">
        <v>417</v>
      </c>
      <c r="H31" s="49" t="s">
        <v>418</v>
      </c>
      <c r="K31" s="2"/>
    </row>
    <row r="32" spans="1:12" ht="86.25" customHeight="1" x14ac:dyDescent="0.25">
      <c r="A32" s="15" t="s">
        <v>44</v>
      </c>
      <c r="B32" s="195" t="s">
        <v>54</v>
      </c>
      <c r="C32" s="195"/>
      <c r="D32" s="195"/>
      <c r="E32" s="195"/>
      <c r="F32" s="195"/>
      <c r="G32" s="52" t="s">
        <v>43</v>
      </c>
      <c r="H32" s="72" t="s">
        <v>629</v>
      </c>
      <c r="J32" s="2"/>
    </row>
    <row r="33" spans="1:15" ht="31.5" customHeight="1" x14ac:dyDescent="0.25">
      <c r="A33" s="12" t="s">
        <v>48</v>
      </c>
      <c r="B33" s="165" t="s">
        <v>16</v>
      </c>
      <c r="C33" s="165"/>
      <c r="D33" s="165"/>
      <c r="E33" s="165"/>
      <c r="F33" s="165"/>
      <c r="G33" s="165"/>
      <c r="H33" s="165"/>
      <c r="I33" s="78" t="e">
        <f t="shared" si="0"/>
        <v>#DIV/0!</v>
      </c>
    </row>
    <row r="34" spans="1:15" ht="31.5" customHeight="1" x14ac:dyDescent="0.25">
      <c r="A34" s="13" t="s">
        <v>38</v>
      </c>
      <c r="B34" s="194" t="s">
        <v>39</v>
      </c>
      <c r="C34" s="194"/>
      <c r="D34" s="194"/>
      <c r="E34" s="194"/>
      <c r="F34" s="194"/>
      <c r="G34" s="194"/>
      <c r="H34" s="194"/>
    </row>
    <row r="35" spans="1:15" ht="31.5" customHeight="1" x14ac:dyDescent="0.25">
      <c r="A35" s="44" t="s">
        <v>60</v>
      </c>
      <c r="B35" s="45" t="s">
        <v>61</v>
      </c>
      <c r="C35" s="46" t="s">
        <v>62</v>
      </c>
      <c r="D35" s="46" t="s">
        <v>63</v>
      </c>
      <c r="E35" s="46">
        <v>70</v>
      </c>
      <c r="F35" s="46">
        <v>560</v>
      </c>
      <c r="G35" s="46" t="s">
        <v>78</v>
      </c>
      <c r="H35" s="46" t="s">
        <v>65</v>
      </c>
      <c r="I35" s="78">
        <f t="shared" ref="I35" si="1">F47/E47</f>
        <v>8</v>
      </c>
    </row>
    <row r="36" spans="1:15" ht="42" customHeight="1" x14ac:dyDescent="0.25">
      <c r="A36" s="13" t="s">
        <v>60</v>
      </c>
      <c r="B36" s="19" t="s">
        <v>79</v>
      </c>
      <c r="C36" s="68" t="s">
        <v>62</v>
      </c>
      <c r="D36" s="68" t="s">
        <v>80</v>
      </c>
      <c r="E36" s="68">
        <v>75</v>
      </c>
      <c r="F36" s="46">
        <v>450</v>
      </c>
      <c r="G36" s="68" t="s">
        <v>78</v>
      </c>
      <c r="H36" s="68" t="s">
        <v>65</v>
      </c>
    </row>
    <row r="37" spans="1:15" ht="26.25" customHeight="1" x14ac:dyDescent="0.25">
      <c r="A37" s="196" t="s">
        <v>89</v>
      </c>
      <c r="B37" s="210" t="s">
        <v>90</v>
      </c>
      <c r="C37" s="68" t="s">
        <v>62</v>
      </c>
      <c r="D37" s="68" t="s">
        <v>63</v>
      </c>
      <c r="E37" s="68">
        <v>67</v>
      </c>
      <c r="F37" s="68">
        <v>536</v>
      </c>
      <c r="G37" s="194" t="s">
        <v>91</v>
      </c>
      <c r="H37" s="194" t="s">
        <v>65</v>
      </c>
    </row>
    <row r="38" spans="1:15" ht="26.25" customHeight="1" x14ac:dyDescent="0.25">
      <c r="A38" s="196"/>
      <c r="B38" s="210"/>
      <c r="C38" s="68" t="s">
        <v>92</v>
      </c>
      <c r="D38" s="68" t="s">
        <v>93</v>
      </c>
      <c r="E38" s="68">
        <v>36</v>
      </c>
      <c r="F38" s="157">
        <v>360</v>
      </c>
      <c r="G38" s="194"/>
      <c r="H38" s="194"/>
    </row>
    <row r="39" spans="1:15" ht="86.25" customHeight="1" x14ac:dyDescent="0.25">
      <c r="A39" s="196"/>
      <c r="B39" s="210"/>
      <c r="C39" s="68" t="s">
        <v>433</v>
      </c>
      <c r="D39" s="68" t="s">
        <v>434</v>
      </c>
      <c r="E39" s="68">
        <v>38</v>
      </c>
      <c r="F39" s="160">
        <v>266</v>
      </c>
      <c r="G39" s="68" t="s">
        <v>91</v>
      </c>
      <c r="H39" s="68" t="s">
        <v>65</v>
      </c>
    </row>
    <row r="40" spans="1:15" ht="26.25" customHeight="1" x14ac:dyDescent="0.25">
      <c r="A40" s="13" t="s">
        <v>104</v>
      </c>
      <c r="B40" s="73" t="s">
        <v>105</v>
      </c>
      <c r="C40" s="68" t="s">
        <v>62</v>
      </c>
      <c r="D40" s="68" t="s">
        <v>63</v>
      </c>
      <c r="E40" s="68">
        <v>70</v>
      </c>
      <c r="F40" s="68">
        <v>560</v>
      </c>
      <c r="G40" s="68" t="s">
        <v>106</v>
      </c>
      <c r="H40" s="68" t="s">
        <v>107</v>
      </c>
    </row>
    <row r="41" spans="1:15" ht="26.25" customHeight="1" x14ac:dyDescent="0.25">
      <c r="A41" s="13" t="s">
        <v>104</v>
      </c>
      <c r="B41" s="73" t="s">
        <v>105</v>
      </c>
      <c r="C41" s="68" t="s">
        <v>92</v>
      </c>
      <c r="D41" s="68" t="s">
        <v>93</v>
      </c>
      <c r="E41" s="68">
        <v>36</v>
      </c>
      <c r="F41" s="68">
        <v>360</v>
      </c>
      <c r="G41" s="29" t="s">
        <v>158</v>
      </c>
      <c r="H41" s="68" t="s">
        <v>107</v>
      </c>
    </row>
    <row r="42" spans="1:15" ht="26.25" customHeight="1" x14ac:dyDescent="0.25">
      <c r="A42" s="44" t="s">
        <v>118</v>
      </c>
      <c r="B42" s="45" t="s">
        <v>437</v>
      </c>
      <c r="C42" s="46" t="s">
        <v>62</v>
      </c>
      <c r="D42" s="46" t="s">
        <v>63</v>
      </c>
      <c r="E42" s="46">
        <v>62.5</v>
      </c>
      <c r="F42" s="46">
        <v>500</v>
      </c>
      <c r="G42" s="46" t="s">
        <v>117</v>
      </c>
      <c r="H42" s="46" t="s">
        <v>107</v>
      </c>
    </row>
    <row r="43" spans="1:15" ht="26.25" customHeight="1" x14ac:dyDescent="0.25">
      <c r="A43" s="12" t="s">
        <v>89</v>
      </c>
      <c r="B43" s="28" t="s">
        <v>397</v>
      </c>
      <c r="C43" s="29" t="s">
        <v>157</v>
      </c>
      <c r="D43" s="29" t="s">
        <v>121</v>
      </c>
      <c r="E43" s="29">
        <v>27</v>
      </c>
      <c r="F43" s="29">
        <v>270</v>
      </c>
      <c r="G43" s="29" t="s">
        <v>158</v>
      </c>
      <c r="H43" s="29" t="s">
        <v>65</v>
      </c>
    </row>
    <row r="44" spans="1:15" ht="26.25" customHeight="1" x14ac:dyDescent="0.25">
      <c r="A44" s="13" t="s">
        <v>18</v>
      </c>
      <c r="B44" s="194" t="s">
        <v>17</v>
      </c>
      <c r="C44" s="194"/>
      <c r="D44" s="194"/>
      <c r="E44" s="194"/>
      <c r="F44" s="194"/>
      <c r="G44" s="194"/>
      <c r="H44" s="194"/>
    </row>
    <row r="45" spans="1:15" ht="26.25" customHeight="1" x14ac:dyDescent="0.25">
      <c r="A45" s="13" t="s">
        <v>60</v>
      </c>
      <c r="B45" s="16" t="s">
        <v>61</v>
      </c>
      <c r="C45" s="51" t="s">
        <v>62</v>
      </c>
      <c r="D45" s="51" t="s">
        <v>63</v>
      </c>
      <c r="E45" s="51">
        <v>72</v>
      </c>
      <c r="F45" s="51">
        <v>576</v>
      </c>
      <c r="G45" s="51" t="s">
        <v>64</v>
      </c>
      <c r="H45" s="51" t="s">
        <v>65</v>
      </c>
    </row>
    <row r="46" spans="1:15" ht="26.25" customHeight="1" x14ac:dyDescent="0.25">
      <c r="A46" s="13" t="s">
        <v>66</v>
      </c>
      <c r="B46" s="50" t="s">
        <v>410</v>
      </c>
      <c r="C46" s="51" t="s">
        <v>62</v>
      </c>
      <c r="D46" s="51" t="s">
        <v>63</v>
      </c>
      <c r="E46" s="51">
        <v>73</v>
      </c>
      <c r="F46" s="87">
        <v>584</v>
      </c>
      <c r="G46" s="51" t="s">
        <v>64</v>
      </c>
      <c r="H46" s="51" t="s">
        <v>65</v>
      </c>
      <c r="O46" s="42"/>
    </row>
    <row r="47" spans="1:15" ht="26.25" customHeight="1" x14ac:dyDescent="0.25">
      <c r="A47" s="13" t="s">
        <v>67</v>
      </c>
      <c r="B47" s="50" t="s">
        <v>68</v>
      </c>
      <c r="C47" s="51" t="s">
        <v>62</v>
      </c>
      <c r="D47" s="51" t="s">
        <v>63</v>
      </c>
      <c r="E47" s="51">
        <v>73</v>
      </c>
      <c r="F47" s="87">
        <v>584</v>
      </c>
      <c r="G47" s="51" t="s">
        <v>64</v>
      </c>
      <c r="H47" s="51" t="s">
        <v>65</v>
      </c>
    </row>
    <row r="48" spans="1:15" ht="26.25" customHeight="1" x14ac:dyDescent="0.25">
      <c r="A48" s="17" t="s">
        <v>69</v>
      </c>
      <c r="B48" s="18" t="s">
        <v>384</v>
      </c>
      <c r="C48" s="51" t="s">
        <v>62</v>
      </c>
      <c r="D48" s="51" t="s">
        <v>63</v>
      </c>
      <c r="E48" s="51">
        <v>73</v>
      </c>
      <c r="F48" s="87">
        <v>584</v>
      </c>
      <c r="G48" s="51" t="s">
        <v>64</v>
      </c>
      <c r="H48" s="51" t="s">
        <v>65</v>
      </c>
    </row>
    <row r="49" spans="1:9" ht="26.25" customHeight="1" x14ac:dyDescent="0.25">
      <c r="A49" s="17" t="s">
        <v>70</v>
      </c>
      <c r="B49" s="18" t="s">
        <v>71</v>
      </c>
      <c r="C49" s="51" t="s">
        <v>62</v>
      </c>
      <c r="D49" s="51" t="s">
        <v>63</v>
      </c>
      <c r="E49" s="51">
        <v>62.5</v>
      </c>
      <c r="F49" s="87">
        <v>500</v>
      </c>
      <c r="G49" s="51" t="s">
        <v>64</v>
      </c>
      <c r="H49" s="51" t="s">
        <v>65</v>
      </c>
    </row>
    <row r="50" spans="1:9" ht="26.25" customHeight="1" x14ac:dyDescent="0.25">
      <c r="A50" s="44" t="s">
        <v>408</v>
      </c>
      <c r="B50" s="45" t="s">
        <v>72</v>
      </c>
      <c r="C50" s="46" t="s">
        <v>62</v>
      </c>
      <c r="D50" s="46" t="s">
        <v>63</v>
      </c>
      <c r="E50" s="46">
        <v>69</v>
      </c>
      <c r="F50" s="87">
        <v>552</v>
      </c>
      <c r="G50" s="68" t="s">
        <v>64</v>
      </c>
      <c r="H50" s="46" t="s">
        <v>65</v>
      </c>
    </row>
    <row r="51" spans="1:9" ht="26.25" customHeight="1" x14ac:dyDescent="0.25">
      <c r="A51" s="13" t="s">
        <v>81</v>
      </c>
      <c r="B51" s="19" t="s">
        <v>82</v>
      </c>
      <c r="C51" s="51" t="s">
        <v>62</v>
      </c>
      <c r="D51" s="51" t="s">
        <v>63</v>
      </c>
      <c r="E51" s="51">
        <v>72</v>
      </c>
      <c r="F51" s="87">
        <v>576</v>
      </c>
      <c r="G51" s="51" t="s">
        <v>78</v>
      </c>
      <c r="H51" s="51" t="s">
        <v>65</v>
      </c>
    </row>
    <row r="52" spans="1:9" ht="26.25" customHeight="1" x14ac:dyDescent="0.25">
      <c r="A52" s="181" t="s">
        <v>60</v>
      </c>
      <c r="B52" s="183" t="s">
        <v>61</v>
      </c>
      <c r="C52" s="51" t="s">
        <v>62</v>
      </c>
      <c r="D52" s="51" t="s">
        <v>63</v>
      </c>
      <c r="E52" s="51">
        <v>72</v>
      </c>
      <c r="F52" s="87">
        <v>576</v>
      </c>
      <c r="G52" s="51" t="s">
        <v>78</v>
      </c>
      <c r="H52" s="185" t="s">
        <v>65</v>
      </c>
    </row>
    <row r="53" spans="1:9" ht="26.25" customHeight="1" x14ac:dyDescent="0.25">
      <c r="A53" s="182"/>
      <c r="B53" s="184"/>
      <c r="C53" s="29" t="s">
        <v>157</v>
      </c>
      <c r="D53" s="29" t="s">
        <v>121</v>
      </c>
      <c r="E53" s="29">
        <v>27</v>
      </c>
      <c r="F53" s="146">
        <v>270</v>
      </c>
      <c r="G53" s="29" t="s">
        <v>158</v>
      </c>
      <c r="H53" s="186"/>
    </row>
    <row r="54" spans="1:9" ht="26.25" customHeight="1" x14ac:dyDescent="0.25">
      <c r="A54" s="13" t="s">
        <v>83</v>
      </c>
      <c r="B54" s="50" t="s">
        <v>84</v>
      </c>
      <c r="C54" s="51" t="s">
        <v>62</v>
      </c>
      <c r="D54" s="51" t="s">
        <v>63</v>
      </c>
      <c r="E54" s="51">
        <v>72</v>
      </c>
      <c r="F54" s="87">
        <v>576</v>
      </c>
      <c r="G54" s="51" t="s">
        <v>78</v>
      </c>
      <c r="H54" s="51" t="s">
        <v>65</v>
      </c>
      <c r="I54" s="78" t="e">
        <f>F69/E69</f>
        <v>#DIV/0!</v>
      </c>
    </row>
    <row r="55" spans="1:9" ht="26.25" customHeight="1" x14ac:dyDescent="0.25">
      <c r="A55" s="17" t="s">
        <v>85</v>
      </c>
      <c r="B55" s="18" t="s">
        <v>86</v>
      </c>
      <c r="C55" s="51" t="s">
        <v>62</v>
      </c>
      <c r="D55" s="51" t="s">
        <v>63</v>
      </c>
      <c r="E55" s="51">
        <v>62.5</v>
      </c>
      <c r="F55" s="87">
        <v>500</v>
      </c>
      <c r="G55" s="51" t="s">
        <v>78</v>
      </c>
      <c r="H55" s="51" t="s">
        <v>65</v>
      </c>
    </row>
    <row r="56" spans="1:9" ht="31.5" customHeight="1" x14ac:dyDescent="0.25">
      <c r="A56" s="51" t="s">
        <v>94</v>
      </c>
      <c r="B56" s="50" t="s">
        <v>95</v>
      </c>
      <c r="C56" s="51" t="s">
        <v>62</v>
      </c>
      <c r="D56" s="51" t="s">
        <v>63</v>
      </c>
      <c r="E56" s="51">
        <v>72</v>
      </c>
      <c r="F56" s="87">
        <v>576</v>
      </c>
      <c r="G56" s="51" t="s">
        <v>91</v>
      </c>
      <c r="H56" s="51" t="s">
        <v>65</v>
      </c>
    </row>
    <row r="57" spans="1:9" ht="31.5" customHeight="1" x14ac:dyDescent="0.25">
      <c r="A57" s="181" t="s">
        <v>104</v>
      </c>
      <c r="B57" s="183" t="s">
        <v>105</v>
      </c>
      <c r="C57" s="49" t="s">
        <v>62</v>
      </c>
      <c r="D57" s="51" t="s">
        <v>63</v>
      </c>
      <c r="E57" s="51">
        <v>73</v>
      </c>
      <c r="F57" s="87">
        <v>584</v>
      </c>
      <c r="G57" s="51" t="s">
        <v>106</v>
      </c>
      <c r="H57" s="51" t="s">
        <v>107</v>
      </c>
    </row>
    <row r="58" spans="1:9" ht="31.5" customHeight="1" x14ac:dyDescent="0.25">
      <c r="A58" s="222"/>
      <c r="B58" s="223"/>
      <c r="C58" s="63" t="s">
        <v>92</v>
      </c>
      <c r="D58" s="68" t="s">
        <v>93</v>
      </c>
      <c r="E58" s="68">
        <v>35</v>
      </c>
      <c r="F58" s="87">
        <v>350</v>
      </c>
      <c r="G58" s="29" t="s">
        <v>158</v>
      </c>
      <c r="H58" s="68" t="s">
        <v>107</v>
      </c>
    </row>
    <row r="59" spans="1:9" ht="34.5" customHeight="1" x14ac:dyDescent="0.25">
      <c r="A59" s="182"/>
      <c r="B59" s="184"/>
      <c r="C59" s="29" t="s">
        <v>157</v>
      </c>
      <c r="D59" s="87" t="s">
        <v>93</v>
      </c>
      <c r="E59" s="29">
        <v>27</v>
      </c>
      <c r="F59" s="51">
        <v>270</v>
      </c>
      <c r="G59" s="29" t="s">
        <v>158</v>
      </c>
      <c r="H59" s="29" t="s">
        <v>65</v>
      </c>
    </row>
    <row r="60" spans="1:9" ht="54" customHeight="1" x14ac:dyDescent="0.25">
      <c r="A60" s="13" t="s">
        <v>108</v>
      </c>
      <c r="B60" s="21" t="s">
        <v>438</v>
      </c>
      <c r="C60" s="49" t="s">
        <v>62</v>
      </c>
      <c r="D60" s="49" t="s">
        <v>63</v>
      </c>
      <c r="E60" s="51">
        <v>68</v>
      </c>
      <c r="F60" s="51">
        <v>544</v>
      </c>
      <c r="G60" s="51" t="s">
        <v>106</v>
      </c>
      <c r="H60" s="51" t="s">
        <v>107</v>
      </c>
    </row>
    <row r="61" spans="1:9" ht="54" customHeight="1" x14ac:dyDescent="0.25">
      <c r="A61" s="13" t="s">
        <v>109</v>
      </c>
      <c r="B61" s="23" t="s">
        <v>110</v>
      </c>
      <c r="C61" s="49" t="s">
        <v>62</v>
      </c>
      <c r="D61" s="49" t="s">
        <v>63</v>
      </c>
      <c r="E61" s="51">
        <v>71</v>
      </c>
      <c r="F61" s="51">
        <v>568</v>
      </c>
      <c r="G61" s="51" t="s">
        <v>106</v>
      </c>
      <c r="H61" s="51" t="s">
        <v>107</v>
      </c>
    </row>
    <row r="62" spans="1:9" ht="54" customHeight="1" x14ac:dyDescent="0.25">
      <c r="A62" s="13" t="s">
        <v>380</v>
      </c>
      <c r="B62" s="50" t="s">
        <v>409</v>
      </c>
      <c r="C62" s="51" t="s">
        <v>116</v>
      </c>
      <c r="D62" s="51" t="s">
        <v>339</v>
      </c>
      <c r="E62" s="49">
        <v>72</v>
      </c>
      <c r="F62" s="51">
        <v>576</v>
      </c>
      <c r="G62" s="51" t="s">
        <v>141</v>
      </c>
      <c r="H62" s="49" t="s">
        <v>107</v>
      </c>
    </row>
    <row r="63" spans="1:9" ht="34.5" customHeight="1" x14ac:dyDescent="0.25">
      <c r="A63" s="190" t="s">
        <v>97</v>
      </c>
      <c r="B63" s="192" t="s">
        <v>98</v>
      </c>
      <c r="C63" s="49" t="s">
        <v>62</v>
      </c>
      <c r="D63" s="49" t="s">
        <v>63</v>
      </c>
      <c r="E63" s="20">
        <v>70</v>
      </c>
      <c r="F63" s="51">
        <v>560</v>
      </c>
      <c r="G63" s="49" t="s">
        <v>101</v>
      </c>
      <c r="H63" s="169" t="s">
        <v>65</v>
      </c>
    </row>
    <row r="64" spans="1:9" ht="34.5" customHeight="1" x14ac:dyDescent="0.25">
      <c r="A64" s="191"/>
      <c r="B64" s="193"/>
      <c r="C64" s="29" t="s">
        <v>157</v>
      </c>
      <c r="D64" s="29" t="s">
        <v>121</v>
      </c>
      <c r="E64" s="29">
        <v>27</v>
      </c>
      <c r="F64" s="146">
        <v>270</v>
      </c>
      <c r="G64" s="29" t="s">
        <v>158</v>
      </c>
      <c r="H64" s="189"/>
    </row>
    <row r="65" spans="1:9" ht="34.5" customHeight="1" x14ac:dyDescent="0.25">
      <c r="A65" s="12" t="s">
        <v>99</v>
      </c>
      <c r="B65" s="48" t="s">
        <v>100</v>
      </c>
      <c r="C65" s="49" t="s">
        <v>62</v>
      </c>
      <c r="D65" s="49" t="s">
        <v>63</v>
      </c>
      <c r="E65" s="20">
        <v>70</v>
      </c>
      <c r="F65" s="51">
        <v>560</v>
      </c>
      <c r="G65" s="49" t="s">
        <v>101</v>
      </c>
      <c r="H65" s="49" t="s">
        <v>65</v>
      </c>
    </row>
    <row r="66" spans="1:9" ht="34.5" customHeight="1" x14ac:dyDescent="0.25">
      <c r="A66" s="12" t="s">
        <v>108</v>
      </c>
      <c r="B66" s="40" t="s">
        <v>338</v>
      </c>
      <c r="C66" s="29" t="s">
        <v>157</v>
      </c>
      <c r="D66" s="29" t="s">
        <v>121</v>
      </c>
      <c r="E66" s="29">
        <v>27</v>
      </c>
      <c r="F66" s="51">
        <v>270</v>
      </c>
      <c r="G66" s="29" t="s">
        <v>158</v>
      </c>
      <c r="H66" s="29" t="s">
        <v>65</v>
      </c>
    </row>
    <row r="67" spans="1:9" ht="34.5" customHeight="1" x14ac:dyDescent="0.25">
      <c r="A67" s="13" t="s">
        <v>119</v>
      </c>
      <c r="B67" s="178" t="s">
        <v>120</v>
      </c>
      <c r="C67" s="179"/>
      <c r="D67" s="179"/>
      <c r="E67" s="179"/>
      <c r="F67" s="179"/>
      <c r="G67" s="179"/>
      <c r="H67" s="180"/>
    </row>
    <row r="68" spans="1:9" ht="34.5" customHeight="1" x14ac:dyDescent="0.25">
      <c r="A68" s="13" t="s">
        <v>124</v>
      </c>
      <c r="B68" s="50" t="s">
        <v>123</v>
      </c>
      <c r="C68" s="51" t="s">
        <v>116</v>
      </c>
      <c r="D68" s="51" t="s">
        <v>121</v>
      </c>
      <c r="E68" s="51">
        <v>72</v>
      </c>
      <c r="F68" s="51">
        <v>720</v>
      </c>
      <c r="G68" s="51" t="s">
        <v>117</v>
      </c>
      <c r="H68" s="51" t="s">
        <v>122</v>
      </c>
    </row>
    <row r="69" spans="1:9" ht="33" customHeight="1" x14ac:dyDescent="0.25">
      <c r="A69" s="13" t="s">
        <v>49</v>
      </c>
      <c r="B69" s="178" t="s">
        <v>19</v>
      </c>
      <c r="C69" s="179"/>
      <c r="D69" s="179"/>
      <c r="E69" s="179"/>
      <c r="F69" s="179"/>
      <c r="G69" s="179"/>
      <c r="H69" s="180"/>
    </row>
    <row r="70" spans="1:9" ht="33" customHeight="1" x14ac:dyDescent="0.25">
      <c r="A70" s="181" t="s">
        <v>73</v>
      </c>
      <c r="B70" s="183" t="s">
        <v>74</v>
      </c>
      <c r="C70" s="185" t="s">
        <v>62</v>
      </c>
      <c r="D70" s="185" t="s">
        <v>75</v>
      </c>
      <c r="E70" s="185">
        <v>72</v>
      </c>
      <c r="F70" s="185">
        <v>288</v>
      </c>
      <c r="G70" s="51" t="s">
        <v>64</v>
      </c>
      <c r="H70" s="185" t="s">
        <v>76</v>
      </c>
    </row>
    <row r="71" spans="1:9" ht="33" customHeight="1" x14ac:dyDescent="0.25">
      <c r="A71" s="182"/>
      <c r="B71" s="184"/>
      <c r="C71" s="186"/>
      <c r="D71" s="186"/>
      <c r="E71" s="186"/>
      <c r="F71" s="186"/>
      <c r="G71" s="146" t="s">
        <v>78</v>
      </c>
      <c r="H71" s="186"/>
    </row>
    <row r="72" spans="1:9" ht="33" customHeight="1" x14ac:dyDescent="0.25">
      <c r="A72" s="13" t="s">
        <v>77</v>
      </c>
      <c r="B72" s="19" t="s">
        <v>384</v>
      </c>
      <c r="C72" s="51" t="s">
        <v>62</v>
      </c>
      <c r="D72" s="51" t="s">
        <v>75</v>
      </c>
      <c r="E72" s="51">
        <v>72</v>
      </c>
      <c r="F72" s="51">
        <v>288</v>
      </c>
      <c r="G72" s="51" t="s">
        <v>64</v>
      </c>
      <c r="H72" s="51" t="s">
        <v>76</v>
      </c>
    </row>
    <row r="73" spans="1:9" ht="33" customHeight="1" x14ac:dyDescent="0.25">
      <c r="A73" s="13" t="s">
        <v>87</v>
      </c>
      <c r="B73" s="19" t="s">
        <v>82</v>
      </c>
      <c r="C73" s="51" t="s">
        <v>62</v>
      </c>
      <c r="D73" s="51" t="s">
        <v>75</v>
      </c>
      <c r="E73" s="51">
        <v>72</v>
      </c>
      <c r="F73" s="51">
        <v>288</v>
      </c>
      <c r="G73" s="51" t="s">
        <v>78</v>
      </c>
      <c r="H73" s="51" t="s">
        <v>76</v>
      </c>
    </row>
    <row r="74" spans="1:9" ht="33" customHeight="1" x14ac:dyDescent="0.25">
      <c r="A74" s="13" t="s">
        <v>88</v>
      </c>
      <c r="B74" s="19" t="s">
        <v>84</v>
      </c>
      <c r="C74" s="51" t="s">
        <v>62</v>
      </c>
      <c r="D74" s="51" t="s">
        <v>75</v>
      </c>
      <c r="E74" s="51">
        <v>72</v>
      </c>
      <c r="F74" s="51">
        <v>288</v>
      </c>
      <c r="G74" s="51" t="s">
        <v>78</v>
      </c>
      <c r="H74" s="51" t="s">
        <v>76</v>
      </c>
    </row>
    <row r="75" spans="1:9" ht="33" customHeight="1" x14ac:dyDescent="0.25">
      <c r="A75" s="47" t="s">
        <v>96</v>
      </c>
      <c r="B75" s="154" t="s">
        <v>95</v>
      </c>
      <c r="C75" s="51" t="s">
        <v>62</v>
      </c>
      <c r="D75" s="51" t="s">
        <v>75</v>
      </c>
      <c r="E75" s="51">
        <v>65.5</v>
      </c>
      <c r="F75" s="51">
        <v>262</v>
      </c>
      <c r="G75" s="51" t="s">
        <v>91</v>
      </c>
      <c r="H75" s="47" t="s">
        <v>76</v>
      </c>
    </row>
    <row r="76" spans="1:9" ht="33" customHeight="1" x14ac:dyDescent="0.25">
      <c r="A76" s="12" t="s">
        <v>102</v>
      </c>
      <c r="B76" s="153" t="s">
        <v>98</v>
      </c>
      <c r="C76" s="49" t="s">
        <v>62</v>
      </c>
      <c r="D76" s="49" t="s">
        <v>75</v>
      </c>
      <c r="E76" s="51">
        <v>68</v>
      </c>
      <c r="F76" s="20">
        <v>272</v>
      </c>
      <c r="G76" s="49" t="s">
        <v>101</v>
      </c>
      <c r="H76" s="49" t="s">
        <v>76</v>
      </c>
    </row>
    <row r="77" spans="1:9" ht="33" customHeight="1" x14ac:dyDescent="0.25">
      <c r="A77" s="12" t="s">
        <v>103</v>
      </c>
      <c r="B77" s="153" t="s">
        <v>100</v>
      </c>
      <c r="C77" s="49" t="s">
        <v>62</v>
      </c>
      <c r="D77" s="49" t="s">
        <v>75</v>
      </c>
      <c r="E77" s="150">
        <v>65.5</v>
      </c>
      <c r="F77" s="20">
        <v>262</v>
      </c>
      <c r="G77" s="49" t="s">
        <v>101</v>
      </c>
      <c r="H77" s="49" t="s">
        <v>76</v>
      </c>
      <c r="I77" s="78" t="e">
        <f>F87/E87</f>
        <v>#DIV/0!</v>
      </c>
    </row>
    <row r="78" spans="1:9" ht="43.5" customHeight="1" x14ac:dyDescent="0.25">
      <c r="A78" s="12" t="s">
        <v>111</v>
      </c>
      <c r="B78" s="153" t="s">
        <v>112</v>
      </c>
      <c r="C78" s="49" t="s">
        <v>62</v>
      </c>
      <c r="D78" s="51" t="s">
        <v>75</v>
      </c>
      <c r="E78" s="51">
        <v>72</v>
      </c>
      <c r="F78" s="20">
        <v>288</v>
      </c>
      <c r="G78" s="51" t="s">
        <v>106</v>
      </c>
      <c r="H78" s="51" t="s">
        <v>76</v>
      </c>
    </row>
    <row r="79" spans="1:9" ht="43.5" customHeight="1" x14ac:dyDescent="0.25">
      <c r="A79" s="12" t="s">
        <v>111</v>
      </c>
      <c r="B79" s="153" t="s">
        <v>440</v>
      </c>
      <c r="C79" s="49" t="s">
        <v>62</v>
      </c>
      <c r="D79" s="49" t="s">
        <v>75</v>
      </c>
      <c r="E79" s="51">
        <v>72</v>
      </c>
      <c r="F79" s="20">
        <v>288</v>
      </c>
      <c r="G79" s="51" t="s">
        <v>106</v>
      </c>
      <c r="H79" s="51" t="s">
        <v>76</v>
      </c>
    </row>
    <row r="80" spans="1:9" ht="50.25" customHeight="1" x14ac:dyDescent="0.25">
      <c r="A80" s="13" t="s">
        <v>113</v>
      </c>
      <c r="B80" s="153" t="s">
        <v>439</v>
      </c>
      <c r="C80" s="68" t="s">
        <v>62</v>
      </c>
      <c r="D80" s="68" t="s">
        <v>75</v>
      </c>
      <c r="E80" s="68">
        <v>72</v>
      </c>
      <c r="F80" s="118">
        <v>288</v>
      </c>
      <c r="G80" s="68" t="s">
        <v>106</v>
      </c>
      <c r="H80" s="68" t="s">
        <v>76</v>
      </c>
    </row>
    <row r="81" spans="1:11" ht="68.25" customHeight="1" x14ac:dyDescent="0.25">
      <c r="A81" s="12" t="s">
        <v>114</v>
      </c>
      <c r="B81" s="153" t="s">
        <v>115</v>
      </c>
      <c r="C81" s="51" t="s">
        <v>62</v>
      </c>
      <c r="D81" s="49" t="s">
        <v>75</v>
      </c>
      <c r="E81" s="43">
        <v>72</v>
      </c>
      <c r="F81" s="20">
        <v>288</v>
      </c>
      <c r="G81" s="51" t="s">
        <v>106</v>
      </c>
      <c r="H81" s="51" t="s">
        <v>76</v>
      </c>
    </row>
    <row r="82" spans="1:11" ht="33" customHeight="1" x14ac:dyDescent="0.25">
      <c r="A82" s="12" t="s">
        <v>73</v>
      </c>
      <c r="B82" s="50" t="s">
        <v>635</v>
      </c>
      <c r="C82" s="51" t="s">
        <v>62</v>
      </c>
      <c r="D82" s="51" t="s">
        <v>340</v>
      </c>
      <c r="E82" s="51">
        <v>72</v>
      </c>
      <c r="F82" s="20">
        <v>288</v>
      </c>
      <c r="G82" s="51" t="s">
        <v>141</v>
      </c>
      <c r="H82" s="29" t="s">
        <v>76</v>
      </c>
    </row>
    <row r="83" spans="1:11" ht="27.75" customHeight="1" x14ac:dyDescent="0.25">
      <c r="A83" s="12" t="s">
        <v>111</v>
      </c>
      <c r="B83" s="28" t="s">
        <v>105</v>
      </c>
      <c r="C83" s="29" t="s">
        <v>157</v>
      </c>
      <c r="D83" s="30" t="s">
        <v>125</v>
      </c>
      <c r="E83" s="30">
        <v>35</v>
      </c>
      <c r="F83" s="30">
        <v>175</v>
      </c>
      <c r="G83" s="29" t="s">
        <v>158</v>
      </c>
      <c r="H83" s="29" t="s">
        <v>76</v>
      </c>
    </row>
    <row r="84" spans="1:11" ht="27.75" customHeight="1" x14ac:dyDescent="0.25">
      <c r="A84" s="12" t="s">
        <v>73</v>
      </c>
      <c r="B84" s="28" t="s">
        <v>74</v>
      </c>
      <c r="C84" s="29" t="s">
        <v>157</v>
      </c>
      <c r="D84" s="30" t="s">
        <v>125</v>
      </c>
      <c r="E84" s="30">
        <v>35</v>
      </c>
      <c r="F84" s="30">
        <v>175</v>
      </c>
      <c r="G84" s="29" t="s">
        <v>158</v>
      </c>
      <c r="H84" s="29" t="s">
        <v>76</v>
      </c>
    </row>
    <row r="85" spans="1:11" ht="27.75" customHeight="1" x14ac:dyDescent="0.25">
      <c r="A85" s="12" t="s">
        <v>160</v>
      </c>
      <c r="B85" s="28" t="s">
        <v>159</v>
      </c>
      <c r="C85" s="29" t="s">
        <v>157</v>
      </c>
      <c r="D85" s="30" t="s">
        <v>125</v>
      </c>
      <c r="E85" s="30">
        <v>35</v>
      </c>
      <c r="F85" s="30">
        <v>175</v>
      </c>
      <c r="G85" s="29" t="s">
        <v>158</v>
      </c>
      <c r="H85" s="29" t="s">
        <v>76</v>
      </c>
    </row>
    <row r="86" spans="1:11" ht="27.75" customHeight="1" x14ac:dyDescent="0.25">
      <c r="A86" s="12" t="s">
        <v>96</v>
      </c>
      <c r="B86" s="28" t="s">
        <v>95</v>
      </c>
      <c r="C86" s="29" t="s">
        <v>157</v>
      </c>
      <c r="D86" s="30" t="s">
        <v>125</v>
      </c>
      <c r="E86" s="30">
        <v>35</v>
      </c>
      <c r="F86" s="30">
        <v>175</v>
      </c>
      <c r="G86" s="29" t="s">
        <v>158</v>
      </c>
      <c r="H86" s="29" t="s">
        <v>76</v>
      </c>
    </row>
    <row r="87" spans="1:11" ht="25.5" customHeight="1" x14ac:dyDescent="0.25">
      <c r="A87" s="13" t="s">
        <v>50</v>
      </c>
      <c r="B87" s="178" t="s">
        <v>55</v>
      </c>
      <c r="C87" s="179"/>
      <c r="D87" s="179"/>
      <c r="E87" s="179"/>
      <c r="F87" s="179"/>
      <c r="G87" s="179"/>
      <c r="H87" s="180"/>
    </row>
    <row r="88" spans="1:11" ht="25.5" customHeight="1" x14ac:dyDescent="0.25">
      <c r="A88" s="196">
        <v>37045</v>
      </c>
      <c r="B88" s="210" t="s">
        <v>341</v>
      </c>
      <c r="C88" s="51" t="s">
        <v>62</v>
      </c>
      <c r="D88" s="51" t="s">
        <v>63</v>
      </c>
      <c r="E88" s="131">
        <v>72</v>
      </c>
      <c r="F88" s="131">
        <v>576</v>
      </c>
      <c r="G88" s="194" t="s">
        <v>381</v>
      </c>
      <c r="H88" s="185" t="s">
        <v>382</v>
      </c>
    </row>
    <row r="89" spans="1:11" ht="25.5" customHeight="1" x14ac:dyDescent="0.25">
      <c r="A89" s="196"/>
      <c r="B89" s="210"/>
      <c r="C89" s="51" t="s">
        <v>157</v>
      </c>
      <c r="D89" s="51" t="s">
        <v>93</v>
      </c>
      <c r="E89" s="131">
        <v>40</v>
      </c>
      <c r="F89" s="131">
        <v>400</v>
      </c>
      <c r="G89" s="194"/>
      <c r="H89" s="186"/>
    </row>
    <row r="90" spans="1:11" ht="25.5" customHeight="1" x14ac:dyDescent="0.25">
      <c r="A90" s="196">
        <v>37051</v>
      </c>
      <c r="B90" s="210" t="s">
        <v>383</v>
      </c>
      <c r="C90" s="51" t="s">
        <v>62</v>
      </c>
      <c r="D90" s="51" t="s">
        <v>63</v>
      </c>
      <c r="E90" s="131">
        <v>72</v>
      </c>
      <c r="F90" s="131">
        <v>576</v>
      </c>
      <c r="G90" s="194" t="s">
        <v>381</v>
      </c>
      <c r="H90" s="185" t="s">
        <v>382</v>
      </c>
    </row>
    <row r="91" spans="1:11" ht="25.5" customHeight="1" x14ac:dyDescent="0.25">
      <c r="A91" s="196"/>
      <c r="B91" s="210"/>
      <c r="C91" s="51" t="s">
        <v>157</v>
      </c>
      <c r="D91" s="51" t="s">
        <v>93</v>
      </c>
      <c r="E91" s="131">
        <v>50</v>
      </c>
      <c r="F91" s="131">
        <v>500</v>
      </c>
      <c r="G91" s="194"/>
      <c r="H91" s="186"/>
      <c r="I91" s="8"/>
    </row>
    <row r="92" spans="1:11" ht="25.5" customHeight="1" x14ac:dyDescent="0.25">
      <c r="A92" s="196">
        <v>37052</v>
      </c>
      <c r="B92" s="210" t="s">
        <v>384</v>
      </c>
      <c r="C92" s="51" t="s">
        <v>62</v>
      </c>
      <c r="D92" s="51" t="s">
        <v>63</v>
      </c>
      <c r="E92" s="131">
        <v>72</v>
      </c>
      <c r="F92" s="131">
        <v>576</v>
      </c>
      <c r="G92" s="194" t="s">
        <v>381</v>
      </c>
      <c r="H92" s="185" t="s">
        <v>382</v>
      </c>
      <c r="I92" s="8"/>
    </row>
    <row r="93" spans="1:11" ht="25.5" customHeight="1" x14ac:dyDescent="0.25">
      <c r="A93" s="196"/>
      <c r="B93" s="210"/>
      <c r="C93" s="51" t="s">
        <v>157</v>
      </c>
      <c r="D93" s="51" t="s">
        <v>93</v>
      </c>
      <c r="E93" s="131">
        <v>50</v>
      </c>
      <c r="F93" s="131">
        <v>500</v>
      </c>
      <c r="G93" s="194"/>
      <c r="H93" s="186"/>
      <c r="I93" s="3"/>
    </row>
    <row r="94" spans="1:11" ht="25.5" customHeight="1" x14ac:dyDescent="0.25">
      <c r="A94" s="196">
        <v>37053</v>
      </c>
      <c r="B94" s="210" t="s">
        <v>385</v>
      </c>
      <c r="C94" s="51" t="s">
        <v>62</v>
      </c>
      <c r="D94" s="51" t="s">
        <v>63</v>
      </c>
      <c r="E94" s="131">
        <v>72</v>
      </c>
      <c r="F94" s="131">
        <v>576</v>
      </c>
      <c r="G94" s="194" t="s">
        <v>381</v>
      </c>
      <c r="H94" s="185" t="s">
        <v>382</v>
      </c>
      <c r="I94" s="7"/>
    </row>
    <row r="95" spans="1:11" ht="25.5" customHeight="1" x14ac:dyDescent="0.25">
      <c r="A95" s="196"/>
      <c r="B95" s="210"/>
      <c r="C95" s="51" t="s">
        <v>157</v>
      </c>
      <c r="D95" s="51" t="s">
        <v>93</v>
      </c>
      <c r="E95" s="131">
        <v>50</v>
      </c>
      <c r="F95" s="131">
        <v>500</v>
      </c>
      <c r="G95" s="194"/>
      <c r="H95" s="186"/>
      <c r="I95" s="3"/>
      <c r="J95" s="81"/>
    </row>
    <row r="96" spans="1:11" ht="25.5" customHeight="1" x14ac:dyDescent="0.25">
      <c r="A96" s="194" t="s">
        <v>386</v>
      </c>
      <c r="B96" s="210" t="s">
        <v>387</v>
      </c>
      <c r="C96" s="51" t="s">
        <v>62</v>
      </c>
      <c r="D96" s="51" t="s">
        <v>80</v>
      </c>
      <c r="E96" s="131">
        <v>67</v>
      </c>
      <c r="F96" s="131">
        <v>402</v>
      </c>
      <c r="G96" s="194" t="s">
        <v>381</v>
      </c>
      <c r="H96" s="185" t="s">
        <v>382</v>
      </c>
      <c r="I96" s="3"/>
      <c r="J96" s="3"/>
      <c r="K96" s="3"/>
    </row>
    <row r="97" spans="1:11" ht="25.5" customHeight="1" x14ac:dyDescent="0.25">
      <c r="A97" s="194"/>
      <c r="B97" s="210"/>
      <c r="C97" s="51" t="s">
        <v>157</v>
      </c>
      <c r="D97" s="51" t="s">
        <v>63</v>
      </c>
      <c r="E97" s="131">
        <v>35</v>
      </c>
      <c r="F97" s="131">
        <v>280</v>
      </c>
      <c r="G97" s="194"/>
      <c r="H97" s="186"/>
      <c r="I97" s="3"/>
      <c r="J97" s="3"/>
      <c r="K97" s="3"/>
    </row>
    <row r="98" spans="1:11" ht="25.5" customHeight="1" x14ac:dyDescent="0.25">
      <c r="A98" s="165" t="s">
        <v>388</v>
      </c>
      <c r="B98" s="166" t="s">
        <v>389</v>
      </c>
      <c r="C98" s="49" t="s">
        <v>62</v>
      </c>
      <c r="D98" s="49" t="s">
        <v>80</v>
      </c>
      <c r="E98" s="42">
        <v>67</v>
      </c>
      <c r="F98" s="42">
        <v>402</v>
      </c>
      <c r="G98" s="165" t="s">
        <v>381</v>
      </c>
      <c r="H98" s="169" t="s">
        <v>382</v>
      </c>
      <c r="I98" s="3"/>
      <c r="J98" s="3"/>
      <c r="K98" s="3"/>
    </row>
    <row r="99" spans="1:11" ht="25.5" customHeight="1" x14ac:dyDescent="0.25">
      <c r="A99" s="165"/>
      <c r="B99" s="166"/>
      <c r="C99" s="49" t="s">
        <v>157</v>
      </c>
      <c r="D99" s="49" t="s">
        <v>63</v>
      </c>
      <c r="E99" s="42">
        <v>35</v>
      </c>
      <c r="F99" s="42">
        <v>280</v>
      </c>
      <c r="G99" s="165"/>
      <c r="H99" s="189"/>
      <c r="I99" s="3"/>
      <c r="J99" s="3"/>
      <c r="K99" s="3"/>
    </row>
    <row r="100" spans="1:11" ht="25.5" customHeight="1" x14ac:dyDescent="0.25">
      <c r="A100" s="165" t="s">
        <v>390</v>
      </c>
      <c r="B100" s="166" t="s">
        <v>391</v>
      </c>
      <c r="C100" s="63" t="s">
        <v>62</v>
      </c>
      <c r="D100" s="63" t="s">
        <v>80</v>
      </c>
      <c r="E100" s="42">
        <v>67</v>
      </c>
      <c r="F100" s="42">
        <v>402</v>
      </c>
      <c r="G100" s="165" t="s">
        <v>381</v>
      </c>
      <c r="H100" s="165" t="s">
        <v>382</v>
      </c>
      <c r="I100" s="3"/>
      <c r="J100" s="3"/>
      <c r="K100" s="3"/>
    </row>
    <row r="101" spans="1:11" ht="25.5" customHeight="1" x14ac:dyDescent="0.25">
      <c r="A101" s="165"/>
      <c r="B101" s="166"/>
      <c r="C101" s="63" t="s">
        <v>157</v>
      </c>
      <c r="D101" s="63" t="s">
        <v>63</v>
      </c>
      <c r="E101" s="42">
        <v>35</v>
      </c>
      <c r="F101" s="42">
        <v>280</v>
      </c>
      <c r="G101" s="165"/>
      <c r="H101" s="165"/>
      <c r="I101" s="3"/>
      <c r="J101" s="3"/>
      <c r="K101" s="3"/>
    </row>
    <row r="102" spans="1:11" ht="41.25" customHeight="1" x14ac:dyDescent="0.25">
      <c r="A102" s="63"/>
      <c r="B102" s="75" t="s">
        <v>617</v>
      </c>
      <c r="C102" s="63" t="s">
        <v>392</v>
      </c>
      <c r="D102" s="63" t="s">
        <v>80</v>
      </c>
      <c r="E102" s="42">
        <v>15.9068</v>
      </c>
      <c r="F102" s="42">
        <v>95.440799999999996</v>
      </c>
      <c r="G102" s="63" t="s">
        <v>381</v>
      </c>
      <c r="H102" s="63"/>
      <c r="I102" s="3"/>
      <c r="J102" s="3"/>
      <c r="K102" s="3"/>
    </row>
    <row r="103" spans="1:11" ht="22.5" customHeight="1" x14ac:dyDescent="0.25">
      <c r="A103" s="208" t="s">
        <v>441</v>
      </c>
      <c r="B103" s="208"/>
      <c r="C103" s="208"/>
      <c r="D103" s="208"/>
      <c r="E103" s="208"/>
      <c r="F103" s="208"/>
      <c r="G103" s="208"/>
      <c r="H103" s="208"/>
    </row>
    <row r="104" spans="1:11" ht="21" customHeight="1" x14ac:dyDescent="0.25">
      <c r="A104" s="54"/>
      <c r="B104" s="54"/>
      <c r="C104" s="54"/>
      <c r="D104" s="54"/>
      <c r="E104" s="54"/>
      <c r="F104" s="54"/>
      <c r="G104" s="209"/>
      <c r="H104" s="209"/>
    </row>
    <row r="105" spans="1:11" ht="38.25" x14ac:dyDescent="0.25">
      <c r="A105" s="207" t="s">
        <v>31</v>
      </c>
      <c r="B105" s="218"/>
      <c r="C105" s="207" t="s">
        <v>3</v>
      </c>
      <c r="D105" s="55" t="s">
        <v>4</v>
      </c>
      <c r="E105" s="207" t="s">
        <v>6</v>
      </c>
      <c r="F105" s="207"/>
      <c r="G105" s="207" t="s">
        <v>7</v>
      </c>
      <c r="H105" s="219" t="s">
        <v>8</v>
      </c>
    </row>
    <row r="106" spans="1:11" ht="39" customHeight="1" x14ac:dyDescent="0.25">
      <c r="A106" s="55" t="s">
        <v>11</v>
      </c>
      <c r="B106" s="55" t="s">
        <v>12</v>
      </c>
      <c r="C106" s="207"/>
      <c r="D106" s="55" t="s">
        <v>5</v>
      </c>
      <c r="E106" s="55" t="s">
        <v>9</v>
      </c>
      <c r="F106" s="55" t="s">
        <v>10</v>
      </c>
      <c r="G106" s="207"/>
      <c r="H106" s="220"/>
    </row>
    <row r="107" spans="1:11" ht="26.25" customHeight="1" x14ac:dyDescent="0.25">
      <c r="A107" s="15" t="s">
        <v>42</v>
      </c>
      <c r="B107" s="195" t="s">
        <v>443</v>
      </c>
      <c r="C107" s="195"/>
      <c r="D107" s="195"/>
      <c r="E107" s="195"/>
      <c r="F107" s="195"/>
      <c r="G107" s="195"/>
      <c r="H107" s="144" t="s">
        <v>442</v>
      </c>
    </row>
    <row r="108" spans="1:11" ht="32.25" customHeight="1" x14ac:dyDescent="0.25">
      <c r="A108" s="56">
        <v>121300</v>
      </c>
      <c r="B108" s="25" t="s">
        <v>398</v>
      </c>
      <c r="C108" s="49" t="s">
        <v>116</v>
      </c>
      <c r="D108" s="51" t="s">
        <v>444</v>
      </c>
      <c r="E108" s="42">
        <v>26</v>
      </c>
      <c r="F108" s="42">
        <v>130</v>
      </c>
      <c r="G108" s="51" t="s">
        <v>117</v>
      </c>
      <c r="H108" s="41" t="s">
        <v>399</v>
      </c>
    </row>
    <row r="109" spans="1:11" ht="32.25" customHeight="1" x14ac:dyDescent="0.25">
      <c r="A109" s="56">
        <v>129000</v>
      </c>
      <c r="B109" s="25" t="s">
        <v>400</v>
      </c>
      <c r="C109" s="49" t="s">
        <v>116</v>
      </c>
      <c r="D109" s="51" t="s">
        <v>444</v>
      </c>
      <c r="E109" s="42">
        <v>26</v>
      </c>
      <c r="F109" s="42">
        <v>130</v>
      </c>
      <c r="G109" s="51" t="s">
        <v>117</v>
      </c>
      <c r="H109" s="41" t="s">
        <v>399</v>
      </c>
    </row>
    <row r="110" spans="1:11" ht="51" x14ac:dyDescent="0.25">
      <c r="A110" s="56">
        <v>141001</v>
      </c>
      <c r="B110" s="25" t="s">
        <v>401</v>
      </c>
      <c r="C110" s="49" t="s">
        <v>116</v>
      </c>
      <c r="D110" s="51" t="s">
        <v>444</v>
      </c>
      <c r="E110" s="42">
        <v>26</v>
      </c>
      <c r="F110" s="42">
        <v>130</v>
      </c>
      <c r="G110" s="51" t="s">
        <v>117</v>
      </c>
      <c r="H110" s="41" t="s">
        <v>399</v>
      </c>
    </row>
    <row r="111" spans="1:11" ht="38.25" x14ac:dyDescent="0.25">
      <c r="A111" s="56">
        <v>521100</v>
      </c>
      <c r="B111" s="25" t="s">
        <v>402</v>
      </c>
      <c r="C111" s="49" t="s">
        <v>116</v>
      </c>
      <c r="D111" s="51" t="s">
        <v>444</v>
      </c>
      <c r="E111" s="42">
        <v>26</v>
      </c>
      <c r="F111" s="42">
        <v>130</v>
      </c>
      <c r="G111" s="51" t="s">
        <v>117</v>
      </c>
      <c r="H111" s="41" t="s">
        <v>399</v>
      </c>
    </row>
    <row r="112" spans="1:11" ht="32.25" customHeight="1" x14ac:dyDescent="0.25">
      <c r="A112" s="56">
        <v>521300</v>
      </c>
      <c r="B112" s="25" t="s">
        <v>403</v>
      </c>
      <c r="C112" s="49" t="s">
        <v>116</v>
      </c>
      <c r="D112" s="51" t="s">
        <v>444</v>
      </c>
      <c r="E112" s="42">
        <v>26</v>
      </c>
      <c r="F112" s="42">
        <v>130</v>
      </c>
      <c r="G112" s="51" t="s">
        <v>117</v>
      </c>
      <c r="H112" s="41" t="s">
        <v>399</v>
      </c>
    </row>
    <row r="113" spans="1:8" ht="32.25" customHeight="1" x14ac:dyDescent="0.25">
      <c r="A113" s="56">
        <v>521500</v>
      </c>
      <c r="B113" s="25" t="s">
        <v>404</v>
      </c>
      <c r="C113" s="49" t="s">
        <v>116</v>
      </c>
      <c r="D113" s="51" t="s">
        <v>444</v>
      </c>
      <c r="E113" s="42">
        <v>26</v>
      </c>
      <c r="F113" s="42">
        <v>130</v>
      </c>
      <c r="G113" s="51" t="s">
        <v>117</v>
      </c>
      <c r="H113" s="41" t="s">
        <v>399</v>
      </c>
    </row>
    <row r="114" spans="1:8" ht="26.25" customHeight="1" x14ac:dyDescent="0.25">
      <c r="A114" s="15" t="s">
        <v>40</v>
      </c>
      <c r="B114" s="195" t="s">
        <v>447</v>
      </c>
      <c r="C114" s="195"/>
      <c r="D114" s="195"/>
      <c r="E114" s="195"/>
      <c r="F114" s="195"/>
      <c r="G114" s="195"/>
      <c r="H114" s="144" t="s">
        <v>442</v>
      </c>
    </row>
    <row r="115" spans="1:8" ht="39.75" customHeight="1" x14ac:dyDescent="0.25">
      <c r="A115" s="56">
        <v>550462</v>
      </c>
      <c r="B115" s="19" t="s">
        <v>405</v>
      </c>
      <c r="C115" s="71" t="s">
        <v>116</v>
      </c>
      <c r="D115" s="68" t="s">
        <v>75</v>
      </c>
      <c r="E115" s="127">
        <v>25.5</v>
      </c>
      <c r="F115" s="131">
        <v>102</v>
      </c>
      <c r="G115" s="68" t="s">
        <v>117</v>
      </c>
      <c r="H115" s="132" t="s">
        <v>399</v>
      </c>
    </row>
    <row r="116" spans="1:8" ht="26.25" customHeight="1" x14ac:dyDescent="0.25">
      <c r="A116" s="15" t="s">
        <v>41</v>
      </c>
      <c r="B116" s="195" t="s">
        <v>446</v>
      </c>
      <c r="C116" s="195"/>
      <c r="D116" s="195"/>
      <c r="E116" s="195"/>
      <c r="F116" s="195"/>
      <c r="G116" s="195"/>
      <c r="H116" s="144" t="s">
        <v>442</v>
      </c>
    </row>
    <row r="117" spans="1:8" ht="32.25" customHeight="1" x14ac:dyDescent="0.25">
      <c r="A117" s="56">
        <v>404256</v>
      </c>
      <c r="B117" s="62" t="s">
        <v>406</v>
      </c>
      <c r="C117" s="58" t="s">
        <v>116</v>
      </c>
      <c r="D117" s="51" t="s">
        <v>445</v>
      </c>
      <c r="E117" s="127">
        <v>25.5</v>
      </c>
      <c r="F117" s="158">
        <v>76.5</v>
      </c>
      <c r="G117" s="51" t="s">
        <v>117</v>
      </c>
      <c r="H117" s="41" t="s">
        <v>399</v>
      </c>
    </row>
    <row r="118" spans="1:8" ht="32.25" customHeight="1" x14ac:dyDescent="0.25">
      <c r="A118" s="56">
        <v>485530</v>
      </c>
      <c r="B118" s="25" t="s">
        <v>407</v>
      </c>
      <c r="C118" s="49" t="s">
        <v>116</v>
      </c>
      <c r="D118" s="51" t="s">
        <v>445</v>
      </c>
      <c r="E118" s="127">
        <v>25.5</v>
      </c>
      <c r="F118" s="158">
        <v>76.5</v>
      </c>
      <c r="G118" s="51" t="s">
        <v>117</v>
      </c>
      <c r="H118" s="41" t="s">
        <v>399</v>
      </c>
    </row>
    <row r="119" spans="1:8" ht="24" customHeight="1" x14ac:dyDescent="0.25">
      <c r="A119" s="208" t="s">
        <v>20</v>
      </c>
      <c r="B119" s="208"/>
      <c r="C119" s="208"/>
      <c r="D119" s="208"/>
      <c r="E119" s="208"/>
      <c r="F119" s="208"/>
      <c r="G119" s="208"/>
      <c r="H119" s="208"/>
    </row>
    <row r="120" spans="1:8" ht="38.25" x14ac:dyDescent="0.25">
      <c r="A120" s="217" t="s">
        <v>451</v>
      </c>
      <c r="B120" s="218"/>
      <c r="C120" s="207" t="s">
        <v>3</v>
      </c>
      <c r="D120" s="55" t="s">
        <v>4</v>
      </c>
      <c r="E120" s="207" t="s">
        <v>6</v>
      </c>
      <c r="F120" s="207"/>
      <c r="G120" s="207" t="s">
        <v>7</v>
      </c>
      <c r="H120" s="219" t="s">
        <v>8</v>
      </c>
    </row>
    <row r="121" spans="1:8" ht="38.25" x14ac:dyDescent="0.25">
      <c r="A121" s="55" t="s">
        <v>11</v>
      </c>
      <c r="B121" s="55" t="s">
        <v>12</v>
      </c>
      <c r="C121" s="207"/>
      <c r="D121" s="55" t="s">
        <v>5</v>
      </c>
      <c r="E121" s="55" t="s">
        <v>9</v>
      </c>
      <c r="F121" s="55" t="s">
        <v>10</v>
      </c>
      <c r="G121" s="207"/>
      <c r="H121" s="220"/>
    </row>
    <row r="122" spans="1:8" ht="33.75" customHeight="1" x14ac:dyDescent="0.25">
      <c r="A122" s="72" t="s">
        <v>21</v>
      </c>
      <c r="B122" s="195" t="s">
        <v>22</v>
      </c>
      <c r="C122" s="195"/>
      <c r="D122" s="195"/>
      <c r="E122" s="195"/>
      <c r="F122" s="195"/>
      <c r="G122" s="195"/>
      <c r="H122" s="195"/>
    </row>
    <row r="123" spans="1:8" ht="33.75" customHeight="1" x14ac:dyDescent="0.25">
      <c r="A123" s="134" t="s">
        <v>431</v>
      </c>
      <c r="B123" s="221" t="s">
        <v>58</v>
      </c>
      <c r="C123" s="221"/>
      <c r="D123" s="221"/>
      <c r="E123" s="221"/>
      <c r="F123" s="221"/>
      <c r="G123" s="221"/>
      <c r="H123" s="221"/>
    </row>
    <row r="124" spans="1:8" ht="76.5" x14ac:dyDescent="0.25">
      <c r="A124" s="99" t="s">
        <v>51</v>
      </c>
      <c r="B124" s="221" t="s">
        <v>23</v>
      </c>
      <c r="C124" s="221"/>
      <c r="D124" s="221"/>
      <c r="E124" s="221"/>
      <c r="F124" s="221"/>
      <c r="G124" s="99" t="s">
        <v>414</v>
      </c>
      <c r="H124" s="99" t="s">
        <v>628</v>
      </c>
    </row>
    <row r="125" spans="1:8" ht="26.25" customHeight="1" x14ac:dyDescent="0.25">
      <c r="A125" s="63"/>
      <c r="B125" s="67" t="s">
        <v>345</v>
      </c>
      <c r="C125" s="63" t="s">
        <v>411</v>
      </c>
      <c r="D125" s="63" t="s">
        <v>412</v>
      </c>
      <c r="E125" s="82"/>
      <c r="F125" s="63">
        <v>6.25</v>
      </c>
      <c r="G125" s="63" t="s">
        <v>413</v>
      </c>
      <c r="H125" s="63" t="s">
        <v>346</v>
      </c>
    </row>
    <row r="126" spans="1:8" ht="26.25" customHeight="1" x14ac:dyDescent="0.25">
      <c r="A126" s="63"/>
      <c r="B126" s="67" t="s">
        <v>347</v>
      </c>
      <c r="C126" s="63" t="s">
        <v>411</v>
      </c>
      <c r="D126" s="63" t="s">
        <v>412</v>
      </c>
      <c r="E126" s="82"/>
      <c r="F126" s="63">
        <v>6.25</v>
      </c>
      <c r="G126" s="63" t="s">
        <v>413</v>
      </c>
      <c r="H126" s="63" t="s">
        <v>346</v>
      </c>
    </row>
    <row r="127" spans="1:8" ht="26.25" customHeight="1" x14ac:dyDescent="0.25">
      <c r="A127" s="63"/>
      <c r="B127" s="67" t="s">
        <v>348</v>
      </c>
      <c r="C127" s="63" t="s">
        <v>411</v>
      </c>
      <c r="D127" s="63" t="s">
        <v>412</v>
      </c>
      <c r="E127" s="82"/>
      <c r="F127" s="63">
        <v>6.25</v>
      </c>
      <c r="G127" s="63" t="s">
        <v>413</v>
      </c>
      <c r="H127" s="63" t="s">
        <v>346</v>
      </c>
    </row>
    <row r="128" spans="1:8" ht="95.25" customHeight="1" x14ac:dyDescent="0.25">
      <c r="A128" s="99" t="s">
        <v>37</v>
      </c>
      <c r="B128" s="221" t="s">
        <v>24</v>
      </c>
      <c r="C128" s="221"/>
      <c r="D128" s="221"/>
      <c r="E128" s="221"/>
      <c r="F128" s="221"/>
      <c r="G128" s="99" t="s">
        <v>344</v>
      </c>
      <c r="H128" s="99" t="s">
        <v>629</v>
      </c>
    </row>
    <row r="129" spans="1:8" ht="26.25" customHeight="1" x14ac:dyDescent="0.25">
      <c r="A129" s="165" t="s">
        <v>349</v>
      </c>
      <c r="B129" s="166" t="s">
        <v>350</v>
      </c>
      <c r="C129" s="63" t="s">
        <v>62</v>
      </c>
      <c r="D129" s="63" t="s">
        <v>326</v>
      </c>
      <c r="E129" s="63"/>
      <c r="F129" s="100">
        <v>39</v>
      </c>
      <c r="G129" s="165" t="s">
        <v>351</v>
      </c>
      <c r="H129" s="165" t="s">
        <v>346</v>
      </c>
    </row>
    <row r="130" spans="1:8" ht="26.25" customHeight="1" x14ac:dyDescent="0.25">
      <c r="A130" s="165"/>
      <c r="B130" s="166"/>
      <c r="C130" s="63" t="s">
        <v>62</v>
      </c>
      <c r="D130" s="63" t="s">
        <v>352</v>
      </c>
      <c r="E130" s="63"/>
      <c r="F130" s="100">
        <v>35.200000000000003</v>
      </c>
      <c r="G130" s="165"/>
      <c r="H130" s="165"/>
    </row>
    <row r="131" spans="1:8" ht="26.25" customHeight="1" x14ac:dyDescent="0.25">
      <c r="A131" s="165"/>
      <c r="B131" s="166"/>
      <c r="C131" s="63" t="s">
        <v>62</v>
      </c>
      <c r="D131" s="63" t="s">
        <v>146</v>
      </c>
      <c r="E131" s="63"/>
      <c r="F131" s="100">
        <v>26.4</v>
      </c>
      <c r="G131" s="165"/>
      <c r="H131" s="165"/>
    </row>
    <row r="132" spans="1:8" ht="26.25" customHeight="1" x14ac:dyDescent="0.25">
      <c r="A132" s="165"/>
      <c r="B132" s="166" t="s">
        <v>353</v>
      </c>
      <c r="C132" s="63" t="s">
        <v>62</v>
      </c>
      <c r="D132" s="63" t="s">
        <v>352</v>
      </c>
      <c r="E132" s="63"/>
      <c r="F132" s="100">
        <v>35.200000000000003</v>
      </c>
      <c r="G132" s="165" t="s">
        <v>351</v>
      </c>
      <c r="H132" s="165" t="s">
        <v>346</v>
      </c>
    </row>
    <row r="133" spans="1:8" ht="26.25" customHeight="1" x14ac:dyDescent="0.25">
      <c r="A133" s="165"/>
      <c r="B133" s="166"/>
      <c r="C133" s="63" t="s">
        <v>62</v>
      </c>
      <c r="D133" s="63" t="s">
        <v>146</v>
      </c>
      <c r="E133" s="63"/>
      <c r="F133" s="100">
        <v>26.4</v>
      </c>
      <c r="G133" s="165"/>
      <c r="H133" s="165"/>
    </row>
    <row r="134" spans="1:8" ht="26.25" customHeight="1" x14ac:dyDescent="0.25">
      <c r="A134" s="165"/>
      <c r="B134" s="166"/>
      <c r="C134" s="63" t="s">
        <v>157</v>
      </c>
      <c r="D134" s="63" t="s">
        <v>362</v>
      </c>
      <c r="E134" s="63"/>
      <c r="F134" s="100">
        <v>19.8</v>
      </c>
      <c r="G134" s="165"/>
      <c r="H134" s="165"/>
    </row>
    <row r="135" spans="1:8" ht="26.25" customHeight="1" x14ac:dyDescent="0.25">
      <c r="A135" s="63"/>
      <c r="B135" s="75" t="s">
        <v>354</v>
      </c>
      <c r="C135" s="63" t="s">
        <v>62</v>
      </c>
      <c r="D135" s="63" t="s">
        <v>355</v>
      </c>
      <c r="E135" s="63"/>
      <c r="F135" s="100">
        <v>38</v>
      </c>
      <c r="G135" s="63" t="s">
        <v>351</v>
      </c>
      <c r="H135" s="63" t="s">
        <v>346</v>
      </c>
    </row>
    <row r="136" spans="1:8" ht="26.25" customHeight="1" x14ac:dyDescent="0.25">
      <c r="A136" s="63" t="s">
        <v>356</v>
      </c>
      <c r="B136" s="75" t="s">
        <v>357</v>
      </c>
      <c r="C136" s="63" t="s">
        <v>62</v>
      </c>
      <c r="D136" s="63" t="s">
        <v>326</v>
      </c>
      <c r="E136" s="63"/>
      <c r="F136" s="100">
        <v>39</v>
      </c>
      <c r="G136" s="63" t="s">
        <v>351</v>
      </c>
      <c r="H136" s="63" t="s">
        <v>346</v>
      </c>
    </row>
    <row r="137" spans="1:8" ht="26.25" customHeight="1" x14ac:dyDescent="0.25">
      <c r="A137" s="63" t="s">
        <v>358</v>
      </c>
      <c r="B137" s="75" t="s">
        <v>359</v>
      </c>
      <c r="C137" s="63" t="s">
        <v>62</v>
      </c>
      <c r="D137" s="63" t="s">
        <v>360</v>
      </c>
      <c r="E137" s="63"/>
      <c r="F137" s="100">
        <v>24.2</v>
      </c>
      <c r="G137" s="63" t="s">
        <v>351</v>
      </c>
      <c r="H137" s="63" t="s">
        <v>346</v>
      </c>
    </row>
    <row r="138" spans="1:8" ht="26.25" customHeight="1" x14ac:dyDescent="0.25">
      <c r="A138" s="165" t="s">
        <v>361</v>
      </c>
      <c r="B138" s="166" t="s">
        <v>347</v>
      </c>
      <c r="C138" s="63" t="s">
        <v>62</v>
      </c>
      <c r="D138" s="63" t="s">
        <v>362</v>
      </c>
      <c r="E138" s="63"/>
      <c r="F138" s="100">
        <v>16.5</v>
      </c>
      <c r="G138" s="165" t="s">
        <v>351</v>
      </c>
      <c r="H138" s="165" t="s">
        <v>346</v>
      </c>
    </row>
    <row r="139" spans="1:8" ht="26.25" customHeight="1" x14ac:dyDescent="0.25">
      <c r="A139" s="165"/>
      <c r="B139" s="166"/>
      <c r="C139" s="63" t="s">
        <v>62</v>
      </c>
      <c r="D139" s="63" t="s">
        <v>363</v>
      </c>
      <c r="E139" s="63"/>
      <c r="F139" s="100">
        <v>14.3</v>
      </c>
      <c r="G139" s="165"/>
      <c r="H139" s="165"/>
    </row>
    <row r="140" spans="1:8" ht="26.25" customHeight="1" x14ac:dyDescent="0.25">
      <c r="A140" s="165"/>
      <c r="B140" s="166"/>
      <c r="C140" s="63" t="s">
        <v>62</v>
      </c>
      <c r="D140" s="63" t="s">
        <v>364</v>
      </c>
      <c r="E140" s="63"/>
      <c r="F140" s="100">
        <v>11</v>
      </c>
      <c r="G140" s="165"/>
      <c r="H140" s="165"/>
    </row>
    <row r="141" spans="1:8" ht="26.25" customHeight="1" x14ac:dyDescent="0.25">
      <c r="A141" s="165"/>
      <c r="B141" s="166"/>
      <c r="C141" s="63" t="s">
        <v>62</v>
      </c>
      <c r="D141" s="63" t="s">
        <v>365</v>
      </c>
      <c r="E141" s="63"/>
      <c r="F141" s="100">
        <v>13.2</v>
      </c>
      <c r="G141" s="165"/>
      <c r="H141" s="165"/>
    </row>
    <row r="142" spans="1:8" ht="26.25" customHeight="1" x14ac:dyDescent="0.25">
      <c r="A142" s="165" t="s">
        <v>361</v>
      </c>
      <c r="B142" s="166" t="s">
        <v>347</v>
      </c>
      <c r="C142" s="63" t="s">
        <v>62</v>
      </c>
      <c r="D142" s="63" t="s">
        <v>366</v>
      </c>
      <c r="E142" s="67"/>
      <c r="F142" s="100">
        <v>7</v>
      </c>
      <c r="G142" s="165" t="s">
        <v>351</v>
      </c>
      <c r="H142" s="165" t="s">
        <v>346</v>
      </c>
    </row>
    <row r="143" spans="1:8" ht="26.25" customHeight="1" x14ac:dyDescent="0.25">
      <c r="A143" s="165"/>
      <c r="B143" s="166"/>
      <c r="C143" s="63" t="s">
        <v>62</v>
      </c>
      <c r="D143" s="63" t="s">
        <v>367</v>
      </c>
      <c r="E143" s="67"/>
      <c r="F143" s="100">
        <v>2.6</v>
      </c>
      <c r="G143" s="165"/>
      <c r="H143" s="165"/>
    </row>
    <row r="144" spans="1:8" ht="26.25" customHeight="1" x14ac:dyDescent="0.25">
      <c r="A144" s="165"/>
      <c r="B144" s="166"/>
      <c r="C144" s="63" t="s">
        <v>62</v>
      </c>
      <c r="D144" s="63" t="s">
        <v>368</v>
      </c>
      <c r="E144" s="67"/>
      <c r="F144" s="100">
        <v>1.95</v>
      </c>
      <c r="G144" s="63" t="s">
        <v>351</v>
      </c>
      <c r="H144" s="63" t="s">
        <v>346</v>
      </c>
    </row>
    <row r="145" spans="1:8" ht="26.25" customHeight="1" x14ac:dyDescent="0.25">
      <c r="A145" s="165" t="s">
        <v>369</v>
      </c>
      <c r="B145" s="166" t="s">
        <v>348</v>
      </c>
      <c r="C145" s="63" t="s">
        <v>62</v>
      </c>
      <c r="D145" s="63" t="s">
        <v>362</v>
      </c>
      <c r="E145" s="67"/>
      <c r="F145" s="100">
        <v>16.5</v>
      </c>
      <c r="G145" s="165" t="s">
        <v>351</v>
      </c>
      <c r="H145" s="165" t="s">
        <v>346</v>
      </c>
    </row>
    <row r="146" spans="1:8" ht="26.25" customHeight="1" x14ac:dyDescent="0.25">
      <c r="A146" s="165"/>
      <c r="B146" s="166"/>
      <c r="C146" s="63" t="s">
        <v>62</v>
      </c>
      <c r="D146" s="63" t="s">
        <v>363</v>
      </c>
      <c r="E146" s="67"/>
      <c r="F146" s="100">
        <v>14.3</v>
      </c>
      <c r="G146" s="165"/>
      <c r="H146" s="165"/>
    </row>
    <row r="147" spans="1:8" ht="26.25" customHeight="1" x14ac:dyDescent="0.25">
      <c r="A147" s="165"/>
      <c r="B147" s="166"/>
      <c r="C147" s="63" t="s">
        <v>62</v>
      </c>
      <c r="D147" s="63" t="s">
        <v>364</v>
      </c>
      <c r="E147" s="67"/>
      <c r="F147" s="100">
        <v>11</v>
      </c>
      <c r="G147" s="165"/>
      <c r="H147" s="165"/>
    </row>
    <row r="148" spans="1:8" ht="26.25" customHeight="1" x14ac:dyDescent="0.25">
      <c r="A148" s="165"/>
      <c r="B148" s="166"/>
      <c r="C148" s="63" t="s">
        <v>62</v>
      </c>
      <c r="D148" s="63" t="s">
        <v>365</v>
      </c>
      <c r="E148" s="67"/>
      <c r="F148" s="100">
        <v>13.2</v>
      </c>
      <c r="G148" s="165"/>
      <c r="H148" s="165"/>
    </row>
    <row r="149" spans="1:8" ht="26.25" customHeight="1" x14ac:dyDescent="0.25">
      <c r="A149" s="165"/>
      <c r="B149" s="166"/>
      <c r="C149" s="63" t="s">
        <v>62</v>
      </c>
      <c r="D149" s="63" t="s">
        <v>366</v>
      </c>
      <c r="E149" s="67"/>
      <c r="F149" s="100">
        <v>7</v>
      </c>
      <c r="G149" s="165"/>
      <c r="H149" s="165"/>
    </row>
    <row r="150" spans="1:8" ht="26.25" customHeight="1" x14ac:dyDescent="0.25">
      <c r="A150" s="165"/>
      <c r="B150" s="166"/>
      <c r="C150" s="63" t="s">
        <v>62</v>
      </c>
      <c r="D150" s="63" t="s">
        <v>370</v>
      </c>
      <c r="E150" s="67"/>
      <c r="F150" s="100">
        <v>2.6</v>
      </c>
      <c r="G150" s="165"/>
      <c r="H150" s="165"/>
    </row>
    <row r="151" spans="1:8" ht="26.25" customHeight="1" x14ac:dyDescent="0.25">
      <c r="A151" s="165"/>
      <c r="B151" s="166"/>
      <c r="C151" s="63" t="s">
        <v>62</v>
      </c>
      <c r="D151" s="63" t="s">
        <v>368</v>
      </c>
      <c r="E151" s="67"/>
      <c r="F151" s="100">
        <v>1.95</v>
      </c>
      <c r="G151" s="63" t="s">
        <v>351</v>
      </c>
      <c r="H151" s="63" t="s">
        <v>346</v>
      </c>
    </row>
    <row r="152" spans="1:8" ht="26.25" customHeight="1" x14ac:dyDescent="0.25">
      <c r="A152" s="165" t="s">
        <v>371</v>
      </c>
      <c r="B152" s="166" t="s">
        <v>345</v>
      </c>
      <c r="C152" s="63" t="s">
        <v>62</v>
      </c>
      <c r="D152" s="63" t="s">
        <v>372</v>
      </c>
      <c r="E152" s="67"/>
      <c r="F152" s="100">
        <v>15</v>
      </c>
      <c r="G152" s="165" t="s">
        <v>351</v>
      </c>
      <c r="H152" s="165" t="s">
        <v>346</v>
      </c>
    </row>
    <row r="153" spans="1:8" ht="26.25" customHeight="1" x14ac:dyDescent="0.25">
      <c r="A153" s="165"/>
      <c r="B153" s="166"/>
      <c r="C153" s="63" t="s">
        <v>62</v>
      </c>
      <c r="D153" s="63" t="s">
        <v>364</v>
      </c>
      <c r="E153" s="67"/>
      <c r="F153" s="100">
        <v>11</v>
      </c>
      <c r="G153" s="165"/>
      <c r="H153" s="165"/>
    </row>
    <row r="154" spans="1:8" ht="26.25" customHeight="1" x14ac:dyDescent="0.25">
      <c r="A154" s="165"/>
      <c r="B154" s="166"/>
      <c r="C154" s="63" t="s">
        <v>62</v>
      </c>
      <c r="D154" s="63" t="s">
        <v>366</v>
      </c>
      <c r="E154" s="67"/>
      <c r="F154" s="100">
        <v>7</v>
      </c>
      <c r="G154" s="165"/>
      <c r="H154" s="165"/>
    </row>
    <row r="155" spans="1:8" ht="26.25" customHeight="1" x14ac:dyDescent="0.25">
      <c r="A155" s="165"/>
      <c r="B155" s="166"/>
      <c r="C155" s="63" t="s">
        <v>62</v>
      </c>
      <c r="D155" s="63" t="s">
        <v>367</v>
      </c>
      <c r="E155" s="67"/>
      <c r="F155" s="100">
        <v>2.6</v>
      </c>
      <c r="G155" s="165"/>
      <c r="H155" s="165"/>
    </row>
    <row r="156" spans="1:8" ht="26.25" customHeight="1" x14ac:dyDescent="0.25">
      <c r="A156" s="165"/>
      <c r="B156" s="166"/>
      <c r="C156" s="63" t="s">
        <v>62</v>
      </c>
      <c r="D156" s="63" t="s">
        <v>373</v>
      </c>
      <c r="E156" s="67"/>
      <c r="F156" s="100">
        <v>1.3</v>
      </c>
      <c r="G156" s="165"/>
      <c r="H156" s="165"/>
    </row>
    <row r="157" spans="1:8" ht="26.25" customHeight="1" x14ac:dyDescent="0.25">
      <c r="A157" s="63" t="s">
        <v>374</v>
      </c>
      <c r="B157" s="156" t="s">
        <v>375</v>
      </c>
      <c r="C157" s="157" t="s">
        <v>62</v>
      </c>
      <c r="D157" s="157" t="s">
        <v>372</v>
      </c>
      <c r="E157" s="19"/>
      <c r="F157" s="127">
        <v>15</v>
      </c>
      <c r="G157" s="157" t="s">
        <v>351</v>
      </c>
      <c r="H157" s="157" t="s">
        <v>346</v>
      </c>
    </row>
    <row r="158" spans="1:8" ht="26.25" customHeight="1" x14ac:dyDescent="0.25">
      <c r="A158" s="155" t="s">
        <v>376</v>
      </c>
      <c r="B158" s="45" t="s">
        <v>377</v>
      </c>
      <c r="C158" s="157" t="s">
        <v>62</v>
      </c>
      <c r="D158" s="157" t="s">
        <v>372</v>
      </c>
      <c r="E158" s="19"/>
      <c r="F158" s="127">
        <v>15</v>
      </c>
      <c r="G158" s="157" t="s">
        <v>351</v>
      </c>
      <c r="H158" s="157" t="s">
        <v>346</v>
      </c>
    </row>
    <row r="159" spans="1:8" ht="26.25" customHeight="1" x14ac:dyDescent="0.25">
      <c r="A159" s="169" t="s">
        <v>378</v>
      </c>
      <c r="B159" s="172" t="s">
        <v>379</v>
      </c>
      <c r="C159" s="157" t="s">
        <v>62</v>
      </c>
      <c r="D159" s="157" t="s">
        <v>363</v>
      </c>
      <c r="E159" s="19"/>
      <c r="F159" s="127">
        <v>14.3</v>
      </c>
      <c r="G159" s="175" t="s">
        <v>351</v>
      </c>
      <c r="H159" s="175" t="s">
        <v>346</v>
      </c>
    </row>
    <row r="160" spans="1:8" ht="26.25" customHeight="1" x14ac:dyDescent="0.25">
      <c r="A160" s="170"/>
      <c r="B160" s="173"/>
      <c r="C160" s="157" t="s">
        <v>62</v>
      </c>
      <c r="D160" s="157" t="s">
        <v>364</v>
      </c>
      <c r="E160" s="19"/>
      <c r="F160" s="127">
        <v>11</v>
      </c>
      <c r="G160" s="176"/>
      <c r="H160" s="176"/>
    </row>
    <row r="161" spans="1:8" ht="26.25" customHeight="1" x14ac:dyDescent="0.25">
      <c r="A161" s="171"/>
      <c r="B161" s="174"/>
      <c r="C161" s="157" t="s">
        <v>62</v>
      </c>
      <c r="D161" s="157" t="s">
        <v>367</v>
      </c>
      <c r="E161" s="19"/>
      <c r="F161" s="127">
        <v>2.6</v>
      </c>
      <c r="G161" s="177"/>
      <c r="H161" s="177"/>
    </row>
    <row r="162" spans="1:8" ht="26.25" hidden="1" customHeight="1" x14ac:dyDescent="0.25">
      <c r="A162" s="22"/>
      <c r="B162" s="24" t="s">
        <v>342</v>
      </c>
      <c r="C162" s="22" t="s">
        <v>62</v>
      </c>
      <c r="D162" s="22" t="s">
        <v>343</v>
      </c>
      <c r="E162" s="22">
        <v>18000</v>
      </c>
      <c r="F162" s="22">
        <f>E162*2</f>
        <v>36000</v>
      </c>
      <c r="G162" s="22" t="s">
        <v>141</v>
      </c>
      <c r="H162" s="22" t="s">
        <v>346</v>
      </c>
    </row>
    <row r="163" spans="1:8" ht="33.75" customHeight="1" x14ac:dyDescent="0.25">
      <c r="A163" s="63" t="s">
        <v>25</v>
      </c>
      <c r="B163" s="167" t="s">
        <v>26</v>
      </c>
      <c r="C163" s="168"/>
      <c r="D163" s="168"/>
      <c r="E163" s="168"/>
      <c r="F163" s="168"/>
      <c r="G163" s="168"/>
      <c r="H163" s="67" t="s">
        <v>629</v>
      </c>
    </row>
    <row r="164" spans="1:8" ht="51" customHeight="1" x14ac:dyDescent="0.25">
      <c r="A164" s="63"/>
      <c r="B164" s="25" t="s">
        <v>128</v>
      </c>
      <c r="C164" s="66" t="s">
        <v>62</v>
      </c>
      <c r="D164" s="66" t="s">
        <v>129</v>
      </c>
      <c r="E164" s="66" t="s">
        <v>130</v>
      </c>
      <c r="F164" s="129"/>
      <c r="G164" s="66" t="s">
        <v>101</v>
      </c>
      <c r="H164" s="63" t="s">
        <v>131</v>
      </c>
    </row>
    <row r="165" spans="1:8" ht="39.75" customHeight="1" x14ac:dyDescent="0.25">
      <c r="A165" s="63"/>
      <c r="B165" s="92" t="s">
        <v>132</v>
      </c>
      <c r="C165" s="27" t="s">
        <v>62</v>
      </c>
      <c r="D165" s="68" t="s">
        <v>133</v>
      </c>
      <c r="E165" s="27" t="s">
        <v>134</v>
      </c>
      <c r="F165" s="127"/>
      <c r="G165" s="27" t="s">
        <v>101</v>
      </c>
      <c r="H165" s="68" t="s">
        <v>131</v>
      </c>
    </row>
    <row r="166" spans="1:8" ht="39.75" customHeight="1" x14ac:dyDescent="0.25">
      <c r="A166" s="63"/>
      <c r="B166" s="25" t="s">
        <v>135</v>
      </c>
      <c r="C166" s="66" t="s">
        <v>62</v>
      </c>
      <c r="D166" s="66" t="s">
        <v>136</v>
      </c>
      <c r="E166" s="66" t="s">
        <v>130</v>
      </c>
      <c r="F166" s="129"/>
      <c r="G166" s="66" t="s">
        <v>78</v>
      </c>
      <c r="H166" s="63" t="s">
        <v>131</v>
      </c>
    </row>
    <row r="167" spans="1:8" ht="39.75" customHeight="1" x14ac:dyDescent="0.25">
      <c r="A167" s="63"/>
      <c r="B167" s="25" t="s">
        <v>137</v>
      </c>
      <c r="C167" s="66" t="s">
        <v>62</v>
      </c>
      <c r="D167" s="66" t="s">
        <v>138</v>
      </c>
      <c r="E167" s="66" t="s">
        <v>130</v>
      </c>
      <c r="F167" s="129"/>
      <c r="G167" s="66" t="s">
        <v>64</v>
      </c>
      <c r="H167" s="63" t="s">
        <v>131</v>
      </c>
    </row>
    <row r="168" spans="1:8" ht="39.75" customHeight="1" x14ac:dyDescent="0.25">
      <c r="A168" s="63"/>
      <c r="B168" s="25" t="s">
        <v>139</v>
      </c>
      <c r="C168" s="66" t="s">
        <v>62</v>
      </c>
      <c r="D168" s="66" t="s">
        <v>140</v>
      </c>
      <c r="E168" s="66" t="s">
        <v>130</v>
      </c>
      <c r="F168" s="129"/>
      <c r="G168" s="66" t="s">
        <v>141</v>
      </c>
      <c r="H168" s="63" t="s">
        <v>131</v>
      </c>
    </row>
    <row r="169" spans="1:8" ht="39.75" customHeight="1" x14ac:dyDescent="0.25">
      <c r="A169" s="63"/>
      <c r="B169" s="25" t="s">
        <v>142</v>
      </c>
      <c r="C169" s="66" t="s">
        <v>62</v>
      </c>
      <c r="D169" s="66" t="s">
        <v>143</v>
      </c>
      <c r="E169" s="66" t="s">
        <v>130</v>
      </c>
      <c r="F169" s="129"/>
      <c r="G169" s="66" t="s">
        <v>144</v>
      </c>
      <c r="H169" s="63" t="s">
        <v>131</v>
      </c>
    </row>
    <row r="170" spans="1:8" ht="39.75" customHeight="1" x14ac:dyDescent="0.25">
      <c r="A170" s="63"/>
      <c r="B170" s="25" t="s">
        <v>145</v>
      </c>
      <c r="C170" s="66" t="s">
        <v>62</v>
      </c>
      <c r="D170" s="66" t="s">
        <v>146</v>
      </c>
      <c r="E170" s="66" t="s">
        <v>130</v>
      </c>
      <c r="F170" s="129"/>
      <c r="G170" s="66" t="s">
        <v>149</v>
      </c>
      <c r="H170" s="63" t="s">
        <v>131</v>
      </c>
    </row>
    <row r="171" spans="1:8" ht="39.75" customHeight="1" x14ac:dyDescent="0.25">
      <c r="A171" s="63"/>
      <c r="B171" s="139" t="s">
        <v>147</v>
      </c>
      <c r="C171" s="66" t="s">
        <v>62</v>
      </c>
      <c r="D171" s="66" t="s">
        <v>148</v>
      </c>
      <c r="E171" s="66" t="s">
        <v>130</v>
      </c>
      <c r="F171" s="130"/>
      <c r="G171" s="66" t="s">
        <v>117</v>
      </c>
      <c r="H171" s="63" t="s">
        <v>131</v>
      </c>
    </row>
    <row r="172" spans="1:8" ht="39.75" customHeight="1" x14ac:dyDescent="0.25">
      <c r="A172" s="84"/>
      <c r="B172" s="139" t="s">
        <v>448</v>
      </c>
      <c r="C172" s="213" t="s">
        <v>92</v>
      </c>
      <c r="D172" s="164" t="s">
        <v>133</v>
      </c>
      <c r="E172" s="165" t="s">
        <v>393</v>
      </c>
      <c r="F172" s="203">
        <v>15</v>
      </c>
      <c r="G172" s="164" t="s">
        <v>381</v>
      </c>
      <c r="H172" s="165" t="s">
        <v>131</v>
      </c>
    </row>
    <row r="173" spans="1:8" ht="39.75" customHeight="1" x14ac:dyDescent="0.25">
      <c r="A173" s="85"/>
      <c r="B173" s="140" t="s">
        <v>394</v>
      </c>
      <c r="C173" s="213"/>
      <c r="D173" s="164"/>
      <c r="E173" s="165"/>
      <c r="F173" s="203"/>
      <c r="G173" s="164"/>
      <c r="H173" s="165"/>
    </row>
    <row r="174" spans="1:8" ht="39.75" customHeight="1" x14ac:dyDescent="0.25">
      <c r="A174" s="84"/>
      <c r="B174" s="141" t="s">
        <v>395</v>
      </c>
      <c r="C174" s="213" t="s">
        <v>92</v>
      </c>
      <c r="D174" s="164" t="s">
        <v>133</v>
      </c>
      <c r="E174" s="165" t="s">
        <v>393</v>
      </c>
      <c r="F174" s="203">
        <v>15</v>
      </c>
      <c r="G174" s="164" t="s">
        <v>381</v>
      </c>
      <c r="H174" s="165" t="s">
        <v>131</v>
      </c>
    </row>
    <row r="175" spans="1:8" ht="39.75" customHeight="1" x14ac:dyDescent="0.25">
      <c r="A175" s="85"/>
      <c r="B175" s="141" t="s">
        <v>394</v>
      </c>
      <c r="C175" s="213"/>
      <c r="D175" s="164"/>
      <c r="E175" s="165"/>
      <c r="F175" s="203"/>
      <c r="G175" s="164"/>
      <c r="H175" s="165"/>
    </row>
    <row r="176" spans="1:8" ht="39.75" customHeight="1" x14ac:dyDescent="0.25">
      <c r="A176" s="84"/>
      <c r="B176" s="142" t="s">
        <v>396</v>
      </c>
      <c r="C176" s="213" t="s">
        <v>92</v>
      </c>
      <c r="D176" s="164" t="s">
        <v>133</v>
      </c>
      <c r="E176" s="165" t="s">
        <v>393</v>
      </c>
      <c r="F176" s="203">
        <v>15</v>
      </c>
      <c r="G176" s="164" t="s">
        <v>381</v>
      </c>
      <c r="H176" s="165" t="s">
        <v>131</v>
      </c>
    </row>
    <row r="177" spans="1:8" ht="39.75" customHeight="1" x14ac:dyDescent="0.25">
      <c r="A177" s="85"/>
      <c r="B177" s="143" t="s">
        <v>394</v>
      </c>
      <c r="C177" s="213"/>
      <c r="D177" s="164"/>
      <c r="E177" s="165"/>
      <c r="F177" s="203"/>
      <c r="G177" s="164"/>
      <c r="H177" s="165"/>
    </row>
    <row r="178" spans="1:8" ht="33.75" customHeight="1" x14ac:dyDescent="0.25">
      <c r="A178" s="88" t="s">
        <v>27</v>
      </c>
      <c r="B178" s="195" t="s">
        <v>28</v>
      </c>
      <c r="C178" s="195"/>
      <c r="D178" s="195"/>
      <c r="E178" s="195"/>
      <c r="F178" s="195"/>
      <c r="G178" s="195"/>
      <c r="H178" s="195"/>
    </row>
    <row r="179" spans="1:8" ht="33.75" customHeight="1" x14ac:dyDescent="0.25">
      <c r="A179" s="12" t="s">
        <v>52</v>
      </c>
      <c r="B179" s="165" t="s">
        <v>29</v>
      </c>
      <c r="C179" s="165"/>
      <c r="D179" s="165"/>
      <c r="E179" s="165"/>
      <c r="F179" s="165"/>
      <c r="G179" s="165"/>
      <c r="H179" s="165"/>
    </row>
    <row r="180" spans="1:8" ht="51" customHeight="1" x14ac:dyDescent="0.25">
      <c r="A180" s="12"/>
      <c r="B180" s="25" t="s">
        <v>132</v>
      </c>
      <c r="C180" s="66" t="s">
        <v>62</v>
      </c>
      <c r="D180" s="68" t="s">
        <v>133</v>
      </c>
      <c r="E180" s="63"/>
      <c r="F180" s="63">
        <v>15.552</v>
      </c>
      <c r="G180" s="66" t="s">
        <v>101</v>
      </c>
      <c r="H180" s="63" t="s">
        <v>127</v>
      </c>
    </row>
    <row r="181" spans="1:8" ht="51" customHeight="1" x14ac:dyDescent="0.25">
      <c r="A181" s="12"/>
      <c r="B181" s="26" t="s">
        <v>151</v>
      </c>
      <c r="C181" s="27" t="s">
        <v>62</v>
      </c>
      <c r="D181" s="27" t="s">
        <v>133</v>
      </c>
      <c r="E181" s="68"/>
      <c r="F181" s="126">
        <v>13.5</v>
      </c>
      <c r="G181" s="27" t="s">
        <v>152</v>
      </c>
      <c r="H181" s="63" t="s">
        <v>127</v>
      </c>
    </row>
    <row r="182" spans="1:8" ht="51" customHeight="1" x14ac:dyDescent="0.25">
      <c r="A182" s="12"/>
      <c r="B182" s="19" t="s">
        <v>153</v>
      </c>
      <c r="C182" s="27" t="s">
        <v>62</v>
      </c>
      <c r="D182" s="68" t="s">
        <v>133</v>
      </c>
      <c r="E182" s="68"/>
      <c r="F182" s="127">
        <v>15</v>
      </c>
      <c r="G182" s="68" t="s">
        <v>64</v>
      </c>
      <c r="H182" s="63" t="s">
        <v>127</v>
      </c>
    </row>
    <row r="183" spans="1:8" ht="51" customHeight="1" x14ac:dyDescent="0.25">
      <c r="A183" s="12"/>
      <c r="B183" s="19" t="s">
        <v>154</v>
      </c>
      <c r="C183" s="27" t="s">
        <v>62</v>
      </c>
      <c r="D183" s="68" t="s">
        <v>133</v>
      </c>
      <c r="E183" s="68"/>
      <c r="F183" s="127">
        <v>15</v>
      </c>
      <c r="G183" s="68" t="s">
        <v>64</v>
      </c>
      <c r="H183" s="63" t="s">
        <v>127</v>
      </c>
    </row>
    <row r="184" spans="1:8" ht="51" customHeight="1" x14ac:dyDescent="0.25">
      <c r="A184" s="12"/>
      <c r="B184" s="19" t="s">
        <v>155</v>
      </c>
      <c r="C184" s="27" t="s">
        <v>62</v>
      </c>
      <c r="D184" s="68" t="s">
        <v>133</v>
      </c>
      <c r="E184" s="68"/>
      <c r="F184" s="127">
        <v>10</v>
      </c>
      <c r="G184" s="68" t="s">
        <v>64</v>
      </c>
      <c r="H184" s="63" t="s">
        <v>127</v>
      </c>
    </row>
    <row r="185" spans="1:8" ht="51" customHeight="1" x14ac:dyDescent="0.25">
      <c r="A185" s="12"/>
      <c r="B185" s="19" t="s">
        <v>156</v>
      </c>
      <c r="C185" s="27" t="s">
        <v>62</v>
      </c>
      <c r="D185" s="68" t="s">
        <v>133</v>
      </c>
      <c r="E185" s="68"/>
      <c r="F185" s="127">
        <v>10</v>
      </c>
      <c r="G185" s="68" t="s">
        <v>64</v>
      </c>
      <c r="H185" s="63" t="s">
        <v>127</v>
      </c>
    </row>
    <row r="186" spans="1:8" ht="51" customHeight="1" x14ac:dyDescent="0.25">
      <c r="A186" s="12"/>
      <c r="B186" s="75" t="s">
        <v>449</v>
      </c>
      <c r="C186" s="63" t="s">
        <v>116</v>
      </c>
      <c r="D186" s="63" t="s">
        <v>126</v>
      </c>
      <c r="E186" s="63">
        <v>50</v>
      </c>
      <c r="F186" s="100">
        <v>50</v>
      </c>
      <c r="G186" s="63" t="s">
        <v>117</v>
      </c>
      <c r="H186" s="63" t="s">
        <v>127</v>
      </c>
    </row>
    <row r="187" spans="1:8" ht="51" customHeight="1" x14ac:dyDescent="0.25">
      <c r="A187" s="119">
        <v>1</v>
      </c>
      <c r="B187" s="200" t="s">
        <v>161</v>
      </c>
      <c r="C187" s="201"/>
      <c r="D187" s="201"/>
      <c r="E187" s="201"/>
      <c r="F187" s="201"/>
      <c r="G187" s="201"/>
      <c r="H187" s="202"/>
    </row>
    <row r="188" spans="1:8" ht="51" customHeight="1" x14ac:dyDescent="0.25">
      <c r="A188" s="31" t="s">
        <v>162</v>
      </c>
      <c r="B188" s="32" t="s">
        <v>163</v>
      </c>
      <c r="C188" s="33" t="s">
        <v>116</v>
      </c>
      <c r="D188" s="34">
        <v>72</v>
      </c>
      <c r="E188" s="29"/>
      <c r="F188" s="128">
        <v>33</v>
      </c>
      <c r="G188" s="83" t="s">
        <v>164</v>
      </c>
      <c r="H188" s="63" t="s">
        <v>127</v>
      </c>
    </row>
    <row r="189" spans="1:8" ht="51" customHeight="1" x14ac:dyDescent="0.25">
      <c r="A189" s="31" t="s">
        <v>165</v>
      </c>
      <c r="B189" s="32" t="s">
        <v>166</v>
      </c>
      <c r="C189" s="33" t="s">
        <v>167</v>
      </c>
      <c r="D189" s="34" t="s">
        <v>168</v>
      </c>
      <c r="E189" s="29"/>
      <c r="F189" s="128">
        <v>24</v>
      </c>
      <c r="G189" s="83" t="s">
        <v>164</v>
      </c>
      <c r="H189" s="63" t="s">
        <v>127</v>
      </c>
    </row>
    <row r="190" spans="1:8" ht="51" customHeight="1" x14ac:dyDescent="0.25">
      <c r="A190" s="31" t="s">
        <v>169</v>
      </c>
      <c r="B190" s="32" t="s">
        <v>170</v>
      </c>
      <c r="C190" s="33" t="s">
        <v>167</v>
      </c>
      <c r="D190" s="34" t="s">
        <v>168</v>
      </c>
      <c r="E190" s="29"/>
      <c r="F190" s="128">
        <v>24</v>
      </c>
      <c r="G190" s="83" t="s">
        <v>164</v>
      </c>
      <c r="H190" s="63" t="s">
        <v>127</v>
      </c>
    </row>
    <row r="191" spans="1:8" ht="51" customHeight="1" x14ac:dyDescent="0.25">
      <c r="A191" s="31" t="s">
        <v>171</v>
      </c>
      <c r="B191" s="32" t="s">
        <v>172</v>
      </c>
      <c r="C191" s="33" t="s">
        <v>167</v>
      </c>
      <c r="D191" s="34" t="s">
        <v>168</v>
      </c>
      <c r="E191" s="29"/>
      <c r="F191" s="128">
        <v>26</v>
      </c>
      <c r="G191" s="83" t="s">
        <v>164</v>
      </c>
      <c r="H191" s="63" t="s">
        <v>127</v>
      </c>
    </row>
    <row r="192" spans="1:8" ht="51" customHeight="1" x14ac:dyDescent="0.25">
      <c r="A192" s="31" t="s">
        <v>173</v>
      </c>
      <c r="B192" s="32" t="s">
        <v>174</v>
      </c>
      <c r="C192" s="33" t="s">
        <v>167</v>
      </c>
      <c r="D192" s="34" t="s">
        <v>168</v>
      </c>
      <c r="E192" s="29"/>
      <c r="F192" s="128">
        <v>24</v>
      </c>
      <c r="G192" s="83" t="s">
        <v>164</v>
      </c>
      <c r="H192" s="63" t="s">
        <v>127</v>
      </c>
    </row>
    <row r="193" spans="1:8" ht="51" customHeight="1" x14ac:dyDescent="0.25">
      <c r="A193" s="31" t="s">
        <v>175</v>
      </c>
      <c r="B193" s="32" t="s">
        <v>176</v>
      </c>
      <c r="C193" s="33" t="s">
        <v>167</v>
      </c>
      <c r="D193" s="34" t="s">
        <v>168</v>
      </c>
      <c r="E193" s="29"/>
      <c r="F193" s="128">
        <v>22</v>
      </c>
      <c r="G193" s="83" t="s">
        <v>164</v>
      </c>
      <c r="H193" s="63" t="s">
        <v>127</v>
      </c>
    </row>
    <row r="194" spans="1:8" ht="51" customHeight="1" x14ac:dyDescent="0.25">
      <c r="A194" s="31" t="s">
        <v>177</v>
      </c>
      <c r="B194" s="32" t="s">
        <v>178</v>
      </c>
      <c r="C194" s="33" t="s">
        <v>167</v>
      </c>
      <c r="D194" s="34" t="s">
        <v>168</v>
      </c>
      <c r="E194" s="29"/>
      <c r="F194" s="128">
        <v>26</v>
      </c>
      <c r="G194" s="83" t="s">
        <v>164</v>
      </c>
      <c r="H194" s="63" t="s">
        <v>127</v>
      </c>
    </row>
    <row r="195" spans="1:8" ht="51" customHeight="1" x14ac:dyDescent="0.25">
      <c r="A195" s="31" t="s">
        <v>179</v>
      </c>
      <c r="B195" s="32" t="s">
        <v>180</v>
      </c>
      <c r="C195" s="33" t="s">
        <v>167</v>
      </c>
      <c r="D195" s="34" t="s">
        <v>168</v>
      </c>
      <c r="E195" s="29"/>
      <c r="F195" s="128">
        <v>26</v>
      </c>
      <c r="G195" s="83" t="s">
        <v>164</v>
      </c>
      <c r="H195" s="63" t="s">
        <v>127</v>
      </c>
    </row>
    <row r="196" spans="1:8" ht="51" customHeight="1" x14ac:dyDescent="0.25">
      <c r="A196" s="31" t="s">
        <v>181</v>
      </c>
      <c r="B196" s="32" t="s">
        <v>182</v>
      </c>
      <c r="C196" s="33" t="s">
        <v>167</v>
      </c>
      <c r="D196" s="34" t="s">
        <v>168</v>
      </c>
      <c r="E196" s="29"/>
      <c r="F196" s="128">
        <v>26</v>
      </c>
      <c r="G196" s="83" t="s">
        <v>164</v>
      </c>
      <c r="H196" s="63" t="s">
        <v>127</v>
      </c>
    </row>
    <row r="197" spans="1:8" ht="51" customHeight="1" x14ac:dyDescent="0.25">
      <c r="A197" s="119">
        <v>2</v>
      </c>
      <c r="B197" s="197" t="s">
        <v>183</v>
      </c>
      <c r="C197" s="198"/>
      <c r="D197" s="198"/>
      <c r="E197" s="198"/>
      <c r="F197" s="198"/>
      <c r="G197" s="198"/>
      <c r="H197" s="199"/>
    </row>
    <row r="198" spans="1:8" ht="51" customHeight="1" x14ac:dyDescent="0.25">
      <c r="A198" s="121" t="s">
        <v>184</v>
      </c>
      <c r="B198" s="45" t="s">
        <v>185</v>
      </c>
      <c r="C198" s="46" t="s">
        <v>167</v>
      </c>
      <c r="D198" s="38" t="s">
        <v>168</v>
      </c>
      <c r="E198" s="30"/>
      <c r="F198" s="125">
        <v>24</v>
      </c>
      <c r="G198" s="120" t="s">
        <v>164</v>
      </c>
      <c r="H198" s="63" t="s">
        <v>127</v>
      </c>
    </row>
    <row r="199" spans="1:8" ht="51" customHeight="1" x14ac:dyDescent="0.25">
      <c r="A199" s="119">
        <v>3</v>
      </c>
      <c r="B199" s="197" t="s">
        <v>186</v>
      </c>
      <c r="C199" s="198"/>
      <c r="D199" s="198"/>
      <c r="E199" s="198"/>
      <c r="F199" s="198"/>
      <c r="G199" s="198"/>
      <c r="H199" s="199"/>
    </row>
    <row r="200" spans="1:8" ht="51" customHeight="1" x14ac:dyDescent="0.25">
      <c r="A200" s="31" t="s">
        <v>187</v>
      </c>
      <c r="B200" s="32" t="s">
        <v>188</v>
      </c>
      <c r="C200" s="33" t="s">
        <v>167</v>
      </c>
      <c r="D200" s="34" t="s">
        <v>168</v>
      </c>
      <c r="E200" s="29"/>
      <c r="F200" s="128">
        <v>26</v>
      </c>
      <c r="G200" s="83" t="s">
        <v>164</v>
      </c>
      <c r="H200" s="63" t="s">
        <v>127</v>
      </c>
    </row>
    <row r="201" spans="1:8" ht="51" customHeight="1" x14ac:dyDescent="0.25">
      <c r="A201" s="31" t="s">
        <v>189</v>
      </c>
      <c r="B201" s="32" t="s">
        <v>190</v>
      </c>
      <c r="C201" s="33" t="s">
        <v>167</v>
      </c>
      <c r="D201" s="34" t="s">
        <v>168</v>
      </c>
      <c r="E201" s="29"/>
      <c r="F201" s="128">
        <v>26</v>
      </c>
      <c r="G201" s="83" t="s">
        <v>164</v>
      </c>
      <c r="H201" s="63" t="s">
        <v>127</v>
      </c>
    </row>
    <row r="202" spans="1:8" ht="51" customHeight="1" x14ac:dyDescent="0.25">
      <c r="A202" s="31" t="s">
        <v>191</v>
      </c>
      <c r="B202" s="32" t="s">
        <v>192</v>
      </c>
      <c r="C202" s="33" t="s">
        <v>167</v>
      </c>
      <c r="D202" s="34" t="s">
        <v>168</v>
      </c>
      <c r="E202" s="29"/>
      <c r="F202" s="128">
        <v>26</v>
      </c>
      <c r="G202" s="83" t="s">
        <v>164</v>
      </c>
      <c r="H202" s="63" t="s">
        <v>127</v>
      </c>
    </row>
    <row r="203" spans="1:8" ht="51" customHeight="1" x14ac:dyDescent="0.25">
      <c r="A203" s="31" t="s">
        <v>193</v>
      </c>
      <c r="B203" s="32" t="s">
        <v>194</v>
      </c>
      <c r="C203" s="33" t="s">
        <v>167</v>
      </c>
      <c r="D203" s="34" t="s">
        <v>168</v>
      </c>
      <c r="E203" s="29"/>
      <c r="F203" s="128">
        <v>26</v>
      </c>
      <c r="G203" s="83" t="s">
        <v>164</v>
      </c>
      <c r="H203" s="63" t="s">
        <v>127</v>
      </c>
    </row>
    <row r="204" spans="1:8" ht="51" customHeight="1" x14ac:dyDescent="0.25">
      <c r="A204" s="31" t="s">
        <v>195</v>
      </c>
      <c r="B204" s="32" t="s">
        <v>196</v>
      </c>
      <c r="C204" s="33" t="s">
        <v>167</v>
      </c>
      <c r="D204" s="34" t="s">
        <v>168</v>
      </c>
      <c r="E204" s="29"/>
      <c r="F204" s="128">
        <v>26</v>
      </c>
      <c r="G204" s="83" t="s">
        <v>164</v>
      </c>
      <c r="H204" s="63" t="s">
        <v>127</v>
      </c>
    </row>
    <row r="205" spans="1:8" ht="51" customHeight="1" x14ac:dyDescent="0.25">
      <c r="A205" s="31" t="s">
        <v>197</v>
      </c>
      <c r="B205" s="32" t="s">
        <v>198</v>
      </c>
      <c r="C205" s="33" t="s">
        <v>167</v>
      </c>
      <c r="D205" s="34" t="s">
        <v>168</v>
      </c>
      <c r="E205" s="29"/>
      <c r="F205" s="128">
        <v>24</v>
      </c>
      <c r="G205" s="83" t="s">
        <v>164</v>
      </c>
      <c r="H205" s="63" t="s">
        <v>127</v>
      </c>
    </row>
    <row r="206" spans="1:8" ht="51" customHeight="1" x14ac:dyDescent="0.25">
      <c r="A206" s="31" t="s">
        <v>199</v>
      </c>
      <c r="B206" s="32" t="s">
        <v>200</v>
      </c>
      <c r="C206" s="33" t="s">
        <v>167</v>
      </c>
      <c r="D206" s="34" t="s">
        <v>168</v>
      </c>
      <c r="E206" s="29"/>
      <c r="F206" s="128">
        <v>24</v>
      </c>
      <c r="G206" s="83" t="s">
        <v>164</v>
      </c>
      <c r="H206" s="63" t="s">
        <v>127</v>
      </c>
    </row>
    <row r="207" spans="1:8" ht="51" customHeight="1" x14ac:dyDescent="0.25">
      <c r="A207" s="119">
        <v>4</v>
      </c>
      <c r="B207" s="197" t="s">
        <v>201</v>
      </c>
      <c r="C207" s="198"/>
      <c r="D207" s="198"/>
      <c r="E207" s="198"/>
      <c r="F207" s="198"/>
      <c r="G207" s="198"/>
      <c r="H207" s="199"/>
    </row>
    <row r="208" spans="1:8" ht="51" customHeight="1" x14ac:dyDescent="0.25">
      <c r="A208" s="31" t="s">
        <v>202</v>
      </c>
      <c r="B208" s="32" t="s">
        <v>203</v>
      </c>
      <c r="C208" s="33" t="s">
        <v>167</v>
      </c>
      <c r="D208" s="34" t="s">
        <v>168</v>
      </c>
      <c r="E208" s="29"/>
      <c r="F208" s="128">
        <v>25</v>
      </c>
      <c r="G208" s="83" t="s">
        <v>164</v>
      </c>
      <c r="H208" s="63" t="s">
        <v>127</v>
      </c>
    </row>
    <row r="209" spans="1:8" ht="51" customHeight="1" x14ac:dyDescent="0.25">
      <c r="A209" s="31" t="s">
        <v>204</v>
      </c>
      <c r="B209" s="32" t="s">
        <v>205</v>
      </c>
      <c r="C209" s="33" t="s">
        <v>167</v>
      </c>
      <c r="D209" s="34" t="s">
        <v>168</v>
      </c>
      <c r="E209" s="29"/>
      <c r="F209" s="128">
        <v>25</v>
      </c>
      <c r="G209" s="83" t="s">
        <v>164</v>
      </c>
      <c r="H209" s="63" t="s">
        <v>127</v>
      </c>
    </row>
    <row r="210" spans="1:8" ht="51" customHeight="1" x14ac:dyDescent="0.25">
      <c r="A210" s="31" t="s">
        <v>206</v>
      </c>
      <c r="B210" s="32" t="s">
        <v>207</v>
      </c>
      <c r="C210" s="33" t="s">
        <v>167</v>
      </c>
      <c r="D210" s="34" t="s">
        <v>168</v>
      </c>
      <c r="E210" s="29"/>
      <c r="F210" s="128">
        <v>26</v>
      </c>
      <c r="G210" s="83" t="s">
        <v>164</v>
      </c>
      <c r="H210" s="63" t="s">
        <v>127</v>
      </c>
    </row>
    <row r="211" spans="1:8" ht="51" customHeight="1" x14ac:dyDescent="0.25">
      <c r="A211" s="31" t="s">
        <v>208</v>
      </c>
      <c r="B211" s="32" t="s">
        <v>209</v>
      </c>
      <c r="C211" s="33" t="s">
        <v>167</v>
      </c>
      <c r="D211" s="34" t="s">
        <v>168</v>
      </c>
      <c r="E211" s="29"/>
      <c r="F211" s="128">
        <v>25</v>
      </c>
      <c r="G211" s="83" t="s">
        <v>164</v>
      </c>
      <c r="H211" s="63" t="s">
        <v>127</v>
      </c>
    </row>
    <row r="212" spans="1:8" ht="51" customHeight="1" x14ac:dyDescent="0.25">
      <c r="A212" s="31" t="s">
        <v>210</v>
      </c>
      <c r="B212" s="32" t="s">
        <v>211</v>
      </c>
      <c r="C212" s="33" t="s">
        <v>167</v>
      </c>
      <c r="D212" s="34" t="s">
        <v>168</v>
      </c>
      <c r="E212" s="29"/>
      <c r="F212" s="128">
        <v>25</v>
      </c>
      <c r="G212" s="83" t="s">
        <v>164</v>
      </c>
      <c r="H212" s="63" t="s">
        <v>127</v>
      </c>
    </row>
    <row r="213" spans="1:8" ht="51" customHeight="1" x14ac:dyDescent="0.25">
      <c r="A213" s="31" t="s">
        <v>212</v>
      </c>
      <c r="B213" s="32" t="s">
        <v>213</v>
      </c>
      <c r="C213" s="33" t="s">
        <v>167</v>
      </c>
      <c r="D213" s="34" t="s">
        <v>168</v>
      </c>
      <c r="E213" s="29"/>
      <c r="F213" s="128">
        <v>25</v>
      </c>
      <c r="G213" s="83" t="s">
        <v>164</v>
      </c>
      <c r="H213" s="63" t="s">
        <v>127</v>
      </c>
    </row>
    <row r="214" spans="1:8" ht="51" customHeight="1" x14ac:dyDescent="0.25">
      <c r="A214" s="31" t="s">
        <v>214</v>
      </c>
      <c r="B214" s="32" t="s">
        <v>215</v>
      </c>
      <c r="C214" s="33" t="s">
        <v>167</v>
      </c>
      <c r="D214" s="34" t="s">
        <v>168</v>
      </c>
      <c r="E214" s="29"/>
      <c r="F214" s="128">
        <v>25</v>
      </c>
      <c r="G214" s="83" t="s">
        <v>164</v>
      </c>
      <c r="H214" s="63" t="s">
        <v>127</v>
      </c>
    </row>
    <row r="215" spans="1:8" ht="51" customHeight="1" x14ac:dyDescent="0.25">
      <c r="A215" s="31" t="s">
        <v>216</v>
      </c>
      <c r="B215" s="32" t="s">
        <v>217</v>
      </c>
      <c r="C215" s="33" t="s">
        <v>167</v>
      </c>
      <c r="D215" s="34" t="s">
        <v>168</v>
      </c>
      <c r="E215" s="29"/>
      <c r="F215" s="128">
        <v>25</v>
      </c>
      <c r="G215" s="83" t="s">
        <v>164</v>
      </c>
      <c r="H215" s="63" t="s">
        <v>127</v>
      </c>
    </row>
    <row r="216" spans="1:8" ht="51" customHeight="1" x14ac:dyDescent="0.25">
      <c r="A216" s="31" t="s">
        <v>218</v>
      </c>
      <c r="B216" s="32" t="s">
        <v>219</v>
      </c>
      <c r="C216" s="33" t="s">
        <v>167</v>
      </c>
      <c r="D216" s="34" t="s">
        <v>168</v>
      </c>
      <c r="E216" s="29"/>
      <c r="F216" s="128">
        <v>25</v>
      </c>
      <c r="G216" s="83" t="s">
        <v>164</v>
      </c>
      <c r="H216" s="63" t="s">
        <v>127</v>
      </c>
    </row>
    <row r="217" spans="1:8" ht="51" customHeight="1" x14ac:dyDescent="0.25">
      <c r="A217" s="119">
        <v>5</v>
      </c>
      <c r="B217" s="197" t="s">
        <v>220</v>
      </c>
      <c r="C217" s="198"/>
      <c r="D217" s="198"/>
      <c r="E217" s="198"/>
      <c r="F217" s="198"/>
      <c r="G217" s="198"/>
      <c r="H217" s="199"/>
    </row>
    <row r="218" spans="1:8" ht="51" customHeight="1" x14ac:dyDescent="0.25">
      <c r="A218" s="121" t="s">
        <v>221</v>
      </c>
      <c r="B218" s="122" t="s">
        <v>222</v>
      </c>
      <c r="C218" s="46" t="s">
        <v>167</v>
      </c>
      <c r="D218" s="38" t="s">
        <v>168</v>
      </c>
      <c r="E218" s="30"/>
      <c r="F218" s="125">
        <v>26</v>
      </c>
      <c r="G218" s="120" t="s">
        <v>164</v>
      </c>
      <c r="H218" s="63" t="s">
        <v>127</v>
      </c>
    </row>
    <row r="219" spans="1:8" ht="51" customHeight="1" x14ac:dyDescent="0.25">
      <c r="A219" s="121" t="s">
        <v>223</v>
      </c>
      <c r="B219" s="122" t="s">
        <v>224</v>
      </c>
      <c r="C219" s="46" t="s">
        <v>167</v>
      </c>
      <c r="D219" s="38" t="s">
        <v>168</v>
      </c>
      <c r="E219" s="30"/>
      <c r="F219" s="125">
        <v>26</v>
      </c>
      <c r="G219" s="120" t="s">
        <v>164</v>
      </c>
      <c r="H219" s="63" t="s">
        <v>127</v>
      </c>
    </row>
    <row r="220" spans="1:8" ht="51" customHeight="1" x14ac:dyDescent="0.25">
      <c r="A220" s="119">
        <v>6</v>
      </c>
      <c r="B220" s="197" t="s">
        <v>225</v>
      </c>
      <c r="C220" s="198"/>
      <c r="D220" s="198"/>
      <c r="E220" s="198"/>
      <c r="F220" s="198"/>
      <c r="G220" s="198"/>
      <c r="H220" s="199"/>
    </row>
    <row r="221" spans="1:8" ht="51" customHeight="1" x14ac:dyDescent="0.25">
      <c r="A221" s="121" t="s">
        <v>226</v>
      </c>
      <c r="B221" s="122" t="s">
        <v>227</v>
      </c>
      <c r="C221" s="46" t="s">
        <v>167</v>
      </c>
      <c r="D221" s="38" t="s">
        <v>168</v>
      </c>
      <c r="E221" s="30"/>
      <c r="F221" s="125">
        <v>25</v>
      </c>
      <c r="G221" s="120" t="s">
        <v>164</v>
      </c>
      <c r="H221" s="63" t="s">
        <v>127</v>
      </c>
    </row>
    <row r="222" spans="1:8" ht="51" customHeight="1" x14ac:dyDescent="0.25">
      <c r="A222" s="119">
        <v>7</v>
      </c>
      <c r="B222" s="197" t="s">
        <v>228</v>
      </c>
      <c r="C222" s="198"/>
      <c r="D222" s="198"/>
      <c r="E222" s="198"/>
      <c r="F222" s="198"/>
      <c r="G222" s="198"/>
      <c r="H222" s="199"/>
    </row>
    <row r="223" spans="1:8" ht="51" customHeight="1" x14ac:dyDescent="0.25">
      <c r="A223" s="31" t="s">
        <v>229</v>
      </c>
      <c r="B223" s="32" t="s">
        <v>230</v>
      </c>
      <c r="C223" s="33" t="s">
        <v>167</v>
      </c>
      <c r="D223" s="34" t="s">
        <v>168</v>
      </c>
      <c r="E223" s="29"/>
      <c r="F223" s="128">
        <v>25</v>
      </c>
      <c r="G223" s="83" t="s">
        <v>164</v>
      </c>
      <c r="H223" s="63" t="s">
        <v>127</v>
      </c>
    </row>
    <row r="224" spans="1:8" ht="51" customHeight="1" x14ac:dyDescent="0.25">
      <c r="A224" s="31" t="s">
        <v>231</v>
      </c>
      <c r="B224" s="32" t="s">
        <v>232</v>
      </c>
      <c r="C224" s="33" t="s">
        <v>167</v>
      </c>
      <c r="D224" s="34">
        <v>72</v>
      </c>
      <c r="E224" s="29"/>
      <c r="F224" s="128">
        <v>26</v>
      </c>
      <c r="G224" s="83" t="s">
        <v>164</v>
      </c>
      <c r="H224" s="63" t="s">
        <v>127</v>
      </c>
    </row>
    <row r="225" spans="1:8" ht="51" customHeight="1" x14ac:dyDescent="0.25">
      <c r="A225" s="31" t="s">
        <v>233</v>
      </c>
      <c r="B225" s="32" t="s">
        <v>234</v>
      </c>
      <c r="C225" s="33" t="s">
        <v>167</v>
      </c>
      <c r="D225" s="34">
        <v>36</v>
      </c>
      <c r="E225" s="29"/>
      <c r="F225" s="128">
        <v>30</v>
      </c>
      <c r="G225" s="83" t="s">
        <v>164</v>
      </c>
      <c r="H225" s="63" t="s">
        <v>127</v>
      </c>
    </row>
    <row r="226" spans="1:8" ht="51" customHeight="1" x14ac:dyDescent="0.25">
      <c r="A226" s="31" t="s">
        <v>235</v>
      </c>
      <c r="B226" s="32" t="s">
        <v>236</v>
      </c>
      <c r="C226" s="33" t="s">
        <v>167</v>
      </c>
      <c r="D226" s="34">
        <v>72</v>
      </c>
      <c r="E226" s="29"/>
      <c r="F226" s="128">
        <v>35</v>
      </c>
      <c r="G226" s="83" t="s">
        <v>164</v>
      </c>
      <c r="H226" s="63" t="s">
        <v>127</v>
      </c>
    </row>
    <row r="227" spans="1:8" ht="51" customHeight="1" x14ac:dyDescent="0.25">
      <c r="A227" s="119">
        <v>8</v>
      </c>
      <c r="B227" s="197" t="s">
        <v>237</v>
      </c>
      <c r="C227" s="198"/>
      <c r="D227" s="198"/>
      <c r="E227" s="198"/>
      <c r="F227" s="198"/>
      <c r="G227" s="198"/>
      <c r="H227" s="199"/>
    </row>
    <row r="228" spans="1:8" ht="51" customHeight="1" x14ac:dyDescent="0.25">
      <c r="A228" s="121" t="s">
        <v>238</v>
      </c>
      <c r="B228" s="122" t="s">
        <v>239</v>
      </c>
      <c r="C228" s="46" t="s">
        <v>167</v>
      </c>
      <c r="D228" s="38" t="s">
        <v>168</v>
      </c>
      <c r="E228" s="30"/>
      <c r="F228" s="125">
        <v>26</v>
      </c>
      <c r="G228" s="120" t="s">
        <v>164</v>
      </c>
      <c r="H228" s="63" t="s">
        <v>127</v>
      </c>
    </row>
    <row r="229" spans="1:8" ht="51" customHeight="1" x14ac:dyDescent="0.25">
      <c r="A229" s="121" t="s">
        <v>240</v>
      </c>
      <c r="B229" s="122" t="s">
        <v>237</v>
      </c>
      <c r="C229" s="46" t="s">
        <v>167</v>
      </c>
      <c r="D229" s="38" t="s">
        <v>168</v>
      </c>
      <c r="E229" s="30"/>
      <c r="F229" s="125">
        <v>26</v>
      </c>
      <c r="G229" s="120" t="s">
        <v>164</v>
      </c>
      <c r="H229" s="63" t="s">
        <v>127</v>
      </c>
    </row>
    <row r="230" spans="1:8" ht="51" customHeight="1" x14ac:dyDescent="0.25">
      <c r="A230" s="121" t="s">
        <v>241</v>
      </c>
      <c r="B230" s="122" t="s">
        <v>242</v>
      </c>
      <c r="C230" s="46" t="s">
        <v>167</v>
      </c>
      <c r="D230" s="38">
        <v>72</v>
      </c>
      <c r="E230" s="30"/>
      <c r="F230" s="125">
        <v>35</v>
      </c>
      <c r="G230" s="120" t="s">
        <v>164</v>
      </c>
      <c r="H230" s="63" t="s">
        <v>127</v>
      </c>
    </row>
    <row r="231" spans="1:8" ht="51" customHeight="1" x14ac:dyDescent="0.25">
      <c r="A231" s="119">
        <v>9</v>
      </c>
      <c r="B231" s="197" t="s">
        <v>243</v>
      </c>
      <c r="C231" s="198"/>
      <c r="D231" s="198"/>
      <c r="E231" s="198"/>
      <c r="F231" s="198"/>
      <c r="G231" s="198"/>
      <c r="H231" s="199"/>
    </row>
    <row r="232" spans="1:8" ht="51" customHeight="1" x14ac:dyDescent="0.25">
      <c r="A232" s="31" t="s">
        <v>244</v>
      </c>
      <c r="B232" s="36" t="s">
        <v>245</v>
      </c>
      <c r="C232" s="33" t="s">
        <v>167</v>
      </c>
      <c r="D232" s="34" t="s">
        <v>168</v>
      </c>
      <c r="E232" s="29"/>
      <c r="F232" s="125">
        <v>23</v>
      </c>
      <c r="G232" s="37" t="s">
        <v>164</v>
      </c>
      <c r="H232" s="63" t="s">
        <v>127</v>
      </c>
    </row>
    <row r="233" spans="1:8" ht="51" customHeight="1" x14ac:dyDescent="0.25">
      <c r="A233" s="31" t="s">
        <v>246</v>
      </c>
      <c r="B233" s="36" t="s">
        <v>247</v>
      </c>
      <c r="C233" s="33" t="s">
        <v>167</v>
      </c>
      <c r="D233" s="34" t="s">
        <v>168</v>
      </c>
      <c r="E233" s="29"/>
      <c r="F233" s="125">
        <v>23</v>
      </c>
      <c r="G233" s="37" t="s">
        <v>164</v>
      </c>
      <c r="H233" s="63" t="s">
        <v>127</v>
      </c>
    </row>
    <row r="234" spans="1:8" ht="51" customHeight="1" x14ac:dyDescent="0.25">
      <c r="A234" s="31" t="s">
        <v>248</v>
      </c>
      <c r="B234" s="36" t="s">
        <v>249</v>
      </c>
      <c r="C234" s="33" t="s">
        <v>167</v>
      </c>
      <c r="D234" s="34" t="s">
        <v>168</v>
      </c>
      <c r="E234" s="29"/>
      <c r="F234" s="125">
        <v>25</v>
      </c>
      <c r="G234" s="37" t="s">
        <v>164</v>
      </c>
      <c r="H234" s="63" t="s">
        <v>127</v>
      </c>
    </row>
    <row r="235" spans="1:8" ht="51" customHeight="1" x14ac:dyDescent="0.25">
      <c r="A235" s="31" t="s">
        <v>250</v>
      </c>
      <c r="B235" s="36" t="s">
        <v>251</v>
      </c>
      <c r="C235" s="33" t="s">
        <v>167</v>
      </c>
      <c r="D235" s="34" t="s">
        <v>168</v>
      </c>
      <c r="E235" s="29"/>
      <c r="F235" s="125">
        <v>25</v>
      </c>
      <c r="G235" s="37" t="s">
        <v>164</v>
      </c>
      <c r="H235" s="63" t="s">
        <v>127</v>
      </c>
    </row>
    <row r="236" spans="1:8" ht="51" customHeight="1" x14ac:dyDescent="0.25">
      <c r="A236" s="31" t="s">
        <v>252</v>
      </c>
      <c r="B236" s="36" t="s">
        <v>253</v>
      </c>
      <c r="C236" s="33" t="s">
        <v>167</v>
      </c>
      <c r="D236" s="34" t="s">
        <v>168</v>
      </c>
      <c r="E236" s="29"/>
      <c r="F236" s="125">
        <v>25</v>
      </c>
      <c r="G236" s="37" t="s">
        <v>164</v>
      </c>
      <c r="H236" s="63" t="s">
        <v>127</v>
      </c>
    </row>
    <row r="237" spans="1:8" ht="51" customHeight="1" x14ac:dyDescent="0.25">
      <c r="A237" s="31" t="s">
        <v>254</v>
      </c>
      <c r="B237" s="36" t="s">
        <v>255</v>
      </c>
      <c r="C237" s="33" t="s">
        <v>167</v>
      </c>
      <c r="D237" s="34" t="s">
        <v>168</v>
      </c>
      <c r="E237" s="29"/>
      <c r="F237" s="125">
        <v>25</v>
      </c>
      <c r="G237" s="37" t="s">
        <v>164</v>
      </c>
      <c r="H237" s="63" t="s">
        <v>127</v>
      </c>
    </row>
    <row r="238" spans="1:8" ht="51" customHeight="1" x14ac:dyDescent="0.25">
      <c r="A238" s="31" t="s">
        <v>256</v>
      </c>
      <c r="B238" s="36" t="s">
        <v>257</v>
      </c>
      <c r="C238" s="33" t="s">
        <v>167</v>
      </c>
      <c r="D238" s="34" t="s">
        <v>168</v>
      </c>
      <c r="E238" s="29"/>
      <c r="F238" s="125">
        <v>24</v>
      </c>
      <c r="G238" s="37" t="s">
        <v>164</v>
      </c>
      <c r="H238" s="63" t="s">
        <v>127</v>
      </c>
    </row>
    <row r="239" spans="1:8" ht="51" customHeight="1" x14ac:dyDescent="0.25">
      <c r="A239" s="31" t="s">
        <v>258</v>
      </c>
      <c r="B239" s="36" t="s">
        <v>259</v>
      </c>
      <c r="C239" s="33" t="s">
        <v>167</v>
      </c>
      <c r="D239" s="34" t="s">
        <v>168</v>
      </c>
      <c r="E239" s="29"/>
      <c r="F239" s="125">
        <v>24</v>
      </c>
      <c r="G239" s="37" t="s">
        <v>164</v>
      </c>
      <c r="H239" s="63" t="s">
        <v>127</v>
      </c>
    </row>
    <row r="240" spans="1:8" ht="51" customHeight="1" x14ac:dyDescent="0.25">
      <c r="A240" s="31" t="s">
        <v>260</v>
      </c>
      <c r="B240" s="36" t="s">
        <v>261</v>
      </c>
      <c r="C240" s="33" t="s">
        <v>167</v>
      </c>
      <c r="D240" s="34" t="s">
        <v>168</v>
      </c>
      <c r="E240" s="29"/>
      <c r="F240" s="125">
        <v>25</v>
      </c>
      <c r="G240" s="37" t="s">
        <v>164</v>
      </c>
      <c r="H240" s="63" t="s">
        <v>127</v>
      </c>
    </row>
    <row r="241" spans="1:8" ht="51" customHeight="1" x14ac:dyDescent="0.25">
      <c r="A241" s="31" t="s">
        <v>262</v>
      </c>
      <c r="B241" s="36" t="s">
        <v>263</v>
      </c>
      <c r="C241" s="33" t="s">
        <v>167</v>
      </c>
      <c r="D241" s="34" t="s">
        <v>168</v>
      </c>
      <c r="E241" s="29"/>
      <c r="F241" s="125">
        <v>25</v>
      </c>
      <c r="G241" s="37" t="s">
        <v>164</v>
      </c>
      <c r="H241" s="63" t="s">
        <v>127</v>
      </c>
    </row>
    <row r="242" spans="1:8" ht="51" customHeight="1" x14ac:dyDescent="0.25">
      <c r="A242" s="123" t="s">
        <v>264</v>
      </c>
      <c r="B242" s="197" t="s">
        <v>265</v>
      </c>
      <c r="C242" s="198"/>
      <c r="D242" s="198"/>
      <c r="E242" s="198"/>
      <c r="F242" s="198"/>
      <c r="G242" s="198"/>
      <c r="H242" s="199"/>
    </row>
    <row r="243" spans="1:8" ht="51" customHeight="1" x14ac:dyDescent="0.25">
      <c r="A243" s="121" t="s">
        <v>266</v>
      </c>
      <c r="B243" s="122" t="s">
        <v>267</v>
      </c>
      <c r="C243" s="46" t="s">
        <v>167</v>
      </c>
      <c r="D243" s="38" t="s">
        <v>168</v>
      </c>
      <c r="E243" s="30"/>
      <c r="F243" s="125">
        <v>25</v>
      </c>
      <c r="G243" s="120" t="s">
        <v>164</v>
      </c>
      <c r="H243" s="63" t="s">
        <v>127</v>
      </c>
    </row>
    <row r="244" spans="1:8" ht="51" customHeight="1" x14ac:dyDescent="0.25">
      <c r="A244" s="121" t="s">
        <v>268</v>
      </c>
      <c r="B244" s="122" t="s">
        <v>265</v>
      </c>
      <c r="C244" s="46" t="s">
        <v>167</v>
      </c>
      <c r="D244" s="38" t="s">
        <v>168</v>
      </c>
      <c r="E244" s="30"/>
      <c r="F244" s="125">
        <v>28</v>
      </c>
      <c r="G244" s="120" t="s">
        <v>164</v>
      </c>
      <c r="H244" s="63" t="s">
        <v>127</v>
      </c>
    </row>
    <row r="245" spans="1:8" ht="51" customHeight="1" x14ac:dyDescent="0.25">
      <c r="A245" s="121" t="s">
        <v>269</v>
      </c>
      <c r="B245" s="122" t="s">
        <v>270</v>
      </c>
      <c r="C245" s="46" t="s">
        <v>167</v>
      </c>
      <c r="D245" s="38" t="s">
        <v>168</v>
      </c>
      <c r="E245" s="30"/>
      <c r="F245" s="125">
        <v>28</v>
      </c>
      <c r="G245" s="120" t="s">
        <v>164</v>
      </c>
      <c r="H245" s="63" t="s">
        <v>127</v>
      </c>
    </row>
    <row r="246" spans="1:8" ht="51" customHeight="1" x14ac:dyDescent="0.25">
      <c r="A246" s="121" t="s">
        <v>271</v>
      </c>
      <c r="B246" s="122" t="s">
        <v>272</v>
      </c>
      <c r="C246" s="46" t="s">
        <v>167</v>
      </c>
      <c r="D246" s="38" t="s">
        <v>168</v>
      </c>
      <c r="E246" s="30"/>
      <c r="F246" s="125">
        <v>18</v>
      </c>
      <c r="G246" s="120" t="s">
        <v>164</v>
      </c>
      <c r="H246" s="63" t="s">
        <v>127</v>
      </c>
    </row>
    <row r="247" spans="1:8" ht="51" customHeight="1" x14ac:dyDescent="0.25">
      <c r="A247" s="119">
        <v>11</v>
      </c>
      <c r="B247" s="197" t="s">
        <v>273</v>
      </c>
      <c r="C247" s="198"/>
      <c r="D247" s="198"/>
      <c r="E247" s="198"/>
      <c r="F247" s="198"/>
      <c r="G247" s="198"/>
      <c r="H247" s="199"/>
    </row>
    <row r="248" spans="1:8" ht="51" customHeight="1" x14ac:dyDescent="0.25">
      <c r="A248" s="121" t="s">
        <v>274</v>
      </c>
      <c r="B248" s="122" t="s">
        <v>275</v>
      </c>
      <c r="C248" s="46" t="s">
        <v>167</v>
      </c>
      <c r="D248" s="38" t="s">
        <v>168</v>
      </c>
      <c r="E248" s="30"/>
      <c r="F248" s="125">
        <v>25</v>
      </c>
      <c r="G248" s="120" t="s">
        <v>164</v>
      </c>
      <c r="H248" s="63" t="s">
        <v>127</v>
      </c>
    </row>
    <row r="249" spans="1:8" ht="51" customHeight="1" x14ac:dyDescent="0.25">
      <c r="A249" s="31" t="s">
        <v>276</v>
      </c>
      <c r="B249" s="32" t="s">
        <v>277</v>
      </c>
      <c r="C249" s="33" t="s">
        <v>167</v>
      </c>
      <c r="D249" s="34" t="s">
        <v>168</v>
      </c>
      <c r="E249" s="29"/>
      <c r="F249" s="128">
        <v>25</v>
      </c>
      <c r="G249" s="83" t="s">
        <v>164</v>
      </c>
      <c r="H249" s="63" t="s">
        <v>127</v>
      </c>
    </row>
    <row r="250" spans="1:8" ht="51" customHeight="1" x14ac:dyDescent="0.25">
      <c r="A250" s="31" t="s">
        <v>278</v>
      </c>
      <c r="B250" s="32" t="s">
        <v>279</v>
      </c>
      <c r="C250" s="33" t="s">
        <v>167</v>
      </c>
      <c r="D250" s="34" t="s">
        <v>168</v>
      </c>
      <c r="E250" s="29"/>
      <c r="F250" s="128">
        <v>25</v>
      </c>
      <c r="G250" s="83" t="s">
        <v>164</v>
      </c>
      <c r="H250" s="63" t="s">
        <v>127</v>
      </c>
    </row>
    <row r="251" spans="1:8" ht="51" customHeight="1" x14ac:dyDescent="0.25">
      <c r="A251" s="31" t="s">
        <v>280</v>
      </c>
      <c r="B251" s="32" t="s">
        <v>281</v>
      </c>
      <c r="C251" s="33" t="s">
        <v>167</v>
      </c>
      <c r="D251" s="34" t="s">
        <v>168</v>
      </c>
      <c r="E251" s="29"/>
      <c r="F251" s="128">
        <v>25</v>
      </c>
      <c r="G251" s="83" t="s">
        <v>164</v>
      </c>
      <c r="H251" s="63" t="s">
        <v>127</v>
      </c>
    </row>
    <row r="252" spans="1:8" ht="51" customHeight="1" x14ac:dyDescent="0.25">
      <c r="A252" s="119">
        <v>12</v>
      </c>
      <c r="B252" s="197" t="s">
        <v>282</v>
      </c>
      <c r="C252" s="198"/>
      <c r="D252" s="198"/>
      <c r="E252" s="198"/>
      <c r="F252" s="198"/>
      <c r="G252" s="198"/>
      <c r="H252" s="199"/>
    </row>
    <row r="253" spans="1:8" ht="51" customHeight="1" x14ac:dyDescent="0.25">
      <c r="A253" s="121" t="s">
        <v>283</v>
      </c>
      <c r="B253" s="122" t="s">
        <v>282</v>
      </c>
      <c r="C253" s="46" t="s">
        <v>167</v>
      </c>
      <c r="D253" s="38" t="s">
        <v>168</v>
      </c>
      <c r="E253" s="30"/>
      <c r="F253" s="125">
        <v>25</v>
      </c>
      <c r="G253" s="120" t="s">
        <v>164</v>
      </c>
      <c r="H253" s="63" t="s">
        <v>127</v>
      </c>
    </row>
    <row r="254" spans="1:8" ht="51" customHeight="1" x14ac:dyDescent="0.25">
      <c r="A254" s="119">
        <v>13</v>
      </c>
      <c r="B254" s="197" t="s">
        <v>284</v>
      </c>
      <c r="C254" s="198"/>
      <c r="D254" s="198"/>
      <c r="E254" s="198"/>
      <c r="F254" s="198"/>
      <c r="G254" s="198"/>
      <c r="H254" s="199"/>
    </row>
    <row r="255" spans="1:8" ht="51" customHeight="1" x14ac:dyDescent="0.25">
      <c r="A255" s="121" t="s">
        <v>285</v>
      </c>
      <c r="B255" s="122" t="s">
        <v>286</v>
      </c>
      <c r="C255" s="46" t="s">
        <v>167</v>
      </c>
      <c r="D255" s="38" t="s">
        <v>168</v>
      </c>
      <c r="E255" s="30"/>
      <c r="F255" s="125">
        <v>24</v>
      </c>
      <c r="G255" s="120" t="s">
        <v>164</v>
      </c>
      <c r="H255" s="63" t="s">
        <v>127</v>
      </c>
    </row>
    <row r="256" spans="1:8" ht="51" customHeight="1" x14ac:dyDescent="0.25">
      <c r="A256" s="119">
        <v>14</v>
      </c>
      <c r="B256" s="197" t="s">
        <v>287</v>
      </c>
      <c r="C256" s="198"/>
      <c r="D256" s="198"/>
      <c r="E256" s="198"/>
      <c r="F256" s="198"/>
      <c r="G256" s="198"/>
      <c r="H256" s="199"/>
    </row>
    <row r="257" spans="1:8" ht="51" customHeight="1" x14ac:dyDescent="0.25">
      <c r="A257" s="121" t="s">
        <v>288</v>
      </c>
      <c r="B257" s="122" t="s">
        <v>289</v>
      </c>
      <c r="C257" s="46" t="s">
        <v>167</v>
      </c>
      <c r="D257" s="38">
        <v>32</v>
      </c>
      <c r="E257" s="30"/>
      <c r="F257" s="125">
        <v>6.5</v>
      </c>
      <c r="G257" s="120" t="s">
        <v>164</v>
      </c>
      <c r="H257" s="63" t="s">
        <v>127</v>
      </c>
    </row>
    <row r="258" spans="1:8" ht="51" customHeight="1" x14ac:dyDescent="0.25">
      <c r="A258" s="119">
        <v>15</v>
      </c>
      <c r="B258" s="197" t="s">
        <v>90</v>
      </c>
      <c r="C258" s="198"/>
      <c r="D258" s="198"/>
      <c r="E258" s="198"/>
      <c r="F258" s="198"/>
      <c r="G258" s="198"/>
      <c r="H258" s="199"/>
    </row>
    <row r="259" spans="1:8" ht="51" customHeight="1" x14ac:dyDescent="0.25">
      <c r="A259" s="31" t="s">
        <v>290</v>
      </c>
      <c r="B259" s="39" t="s">
        <v>291</v>
      </c>
      <c r="C259" s="33" t="s">
        <v>167</v>
      </c>
      <c r="D259" s="34" t="s">
        <v>168</v>
      </c>
      <c r="E259" s="29"/>
      <c r="F259" s="125">
        <v>24</v>
      </c>
      <c r="G259" s="37" t="s">
        <v>164</v>
      </c>
      <c r="H259" s="63" t="s">
        <v>127</v>
      </c>
    </row>
    <row r="260" spans="1:8" ht="51" customHeight="1" x14ac:dyDescent="0.25">
      <c r="A260" s="31" t="s">
        <v>292</v>
      </c>
      <c r="B260" s="39" t="s">
        <v>293</v>
      </c>
      <c r="C260" s="33" t="s">
        <v>167</v>
      </c>
      <c r="D260" s="34" t="s">
        <v>168</v>
      </c>
      <c r="E260" s="29"/>
      <c r="F260" s="125">
        <v>23</v>
      </c>
      <c r="G260" s="37" t="s">
        <v>164</v>
      </c>
      <c r="H260" s="63" t="s">
        <v>127</v>
      </c>
    </row>
    <row r="261" spans="1:8" ht="51" customHeight="1" x14ac:dyDescent="0.25">
      <c r="A261" s="31" t="s">
        <v>294</v>
      </c>
      <c r="B261" s="39" t="s">
        <v>295</v>
      </c>
      <c r="C261" s="33" t="s">
        <v>167</v>
      </c>
      <c r="D261" s="34" t="s">
        <v>168</v>
      </c>
      <c r="E261" s="29"/>
      <c r="F261" s="125">
        <v>30</v>
      </c>
      <c r="G261" s="37" t="s">
        <v>164</v>
      </c>
      <c r="H261" s="63" t="s">
        <v>127</v>
      </c>
    </row>
    <row r="262" spans="1:8" ht="51" customHeight="1" x14ac:dyDescent="0.25">
      <c r="A262" s="31" t="s">
        <v>296</v>
      </c>
      <c r="B262" s="39" t="s">
        <v>297</v>
      </c>
      <c r="C262" s="33" t="s">
        <v>167</v>
      </c>
      <c r="D262" s="34" t="s">
        <v>168</v>
      </c>
      <c r="E262" s="29"/>
      <c r="F262" s="125">
        <v>24</v>
      </c>
      <c r="G262" s="37" t="s">
        <v>164</v>
      </c>
      <c r="H262" s="63" t="s">
        <v>127</v>
      </c>
    </row>
    <row r="263" spans="1:8" ht="51" customHeight="1" x14ac:dyDescent="0.25">
      <c r="A263" s="31" t="s">
        <v>298</v>
      </c>
      <c r="B263" s="39" t="s">
        <v>299</v>
      </c>
      <c r="C263" s="33" t="s">
        <v>167</v>
      </c>
      <c r="D263" s="34" t="s">
        <v>168</v>
      </c>
      <c r="E263" s="29"/>
      <c r="F263" s="125">
        <v>24</v>
      </c>
      <c r="G263" s="37" t="s">
        <v>164</v>
      </c>
      <c r="H263" s="63" t="s">
        <v>127</v>
      </c>
    </row>
    <row r="264" spans="1:8" ht="51" customHeight="1" x14ac:dyDescent="0.25">
      <c r="A264" s="31" t="s">
        <v>300</v>
      </c>
      <c r="B264" s="39" t="s">
        <v>301</v>
      </c>
      <c r="C264" s="33" t="s">
        <v>167</v>
      </c>
      <c r="D264" s="34" t="s">
        <v>168</v>
      </c>
      <c r="E264" s="29"/>
      <c r="F264" s="125">
        <v>24</v>
      </c>
      <c r="G264" s="37" t="s">
        <v>164</v>
      </c>
      <c r="H264" s="63" t="s">
        <v>127</v>
      </c>
    </row>
    <row r="265" spans="1:8" ht="51" customHeight="1" x14ac:dyDescent="0.25">
      <c r="A265" s="31" t="s">
        <v>302</v>
      </c>
      <c r="B265" s="39" t="s">
        <v>303</v>
      </c>
      <c r="C265" s="33" t="s">
        <v>167</v>
      </c>
      <c r="D265" s="34" t="s">
        <v>168</v>
      </c>
      <c r="E265" s="29"/>
      <c r="F265" s="125">
        <v>24</v>
      </c>
      <c r="G265" s="37" t="s">
        <v>164</v>
      </c>
      <c r="H265" s="63" t="s">
        <v>127</v>
      </c>
    </row>
    <row r="266" spans="1:8" ht="51" customHeight="1" x14ac:dyDescent="0.25">
      <c r="A266" s="31" t="s">
        <v>304</v>
      </c>
      <c r="B266" s="39" t="s">
        <v>305</v>
      </c>
      <c r="C266" s="33" t="s">
        <v>167</v>
      </c>
      <c r="D266" s="34" t="s">
        <v>168</v>
      </c>
      <c r="E266" s="29"/>
      <c r="F266" s="125">
        <v>24</v>
      </c>
      <c r="G266" s="37" t="s">
        <v>164</v>
      </c>
      <c r="H266" s="63" t="s">
        <v>127</v>
      </c>
    </row>
    <row r="267" spans="1:8" ht="51" customHeight="1" x14ac:dyDescent="0.25">
      <c r="A267" s="31" t="s">
        <v>306</v>
      </c>
      <c r="B267" s="39" t="s">
        <v>307</v>
      </c>
      <c r="C267" s="33" t="s">
        <v>167</v>
      </c>
      <c r="D267" s="34" t="s">
        <v>168</v>
      </c>
      <c r="E267" s="29"/>
      <c r="F267" s="125">
        <v>24</v>
      </c>
      <c r="G267" s="37" t="s">
        <v>164</v>
      </c>
      <c r="H267" s="63" t="s">
        <v>127</v>
      </c>
    </row>
    <row r="268" spans="1:8" ht="51" customHeight="1" x14ac:dyDescent="0.25">
      <c r="A268" s="31" t="s">
        <v>308</v>
      </c>
      <c r="B268" s="39" t="s">
        <v>309</v>
      </c>
      <c r="C268" s="33" t="s">
        <v>167</v>
      </c>
      <c r="D268" s="34" t="s">
        <v>168</v>
      </c>
      <c r="E268" s="29"/>
      <c r="F268" s="125">
        <v>24</v>
      </c>
      <c r="G268" s="37" t="s">
        <v>164</v>
      </c>
      <c r="H268" s="63" t="s">
        <v>127</v>
      </c>
    </row>
    <row r="269" spans="1:8" ht="51" customHeight="1" x14ac:dyDescent="0.25">
      <c r="A269" s="31" t="s">
        <v>310</v>
      </c>
      <c r="B269" s="39" t="s">
        <v>311</v>
      </c>
      <c r="C269" s="33" t="s">
        <v>167</v>
      </c>
      <c r="D269" s="34" t="s">
        <v>168</v>
      </c>
      <c r="E269" s="29"/>
      <c r="F269" s="125">
        <v>24</v>
      </c>
      <c r="G269" s="37" t="s">
        <v>164</v>
      </c>
      <c r="H269" s="63" t="s">
        <v>127</v>
      </c>
    </row>
    <row r="270" spans="1:8" ht="51" customHeight="1" x14ac:dyDescent="0.25">
      <c r="A270" s="31" t="s">
        <v>312</v>
      </c>
      <c r="B270" s="39" t="s">
        <v>313</v>
      </c>
      <c r="C270" s="33" t="s">
        <v>167</v>
      </c>
      <c r="D270" s="34" t="s">
        <v>168</v>
      </c>
      <c r="E270" s="29"/>
      <c r="F270" s="125">
        <v>24</v>
      </c>
      <c r="G270" s="37" t="s">
        <v>164</v>
      </c>
      <c r="H270" s="63" t="s">
        <v>127</v>
      </c>
    </row>
    <row r="271" spans="1:8" ht="51" customHeight="1" x14ac:dyDescent="0.25">
      <c r="A271" s="31" t="s">
        <v>314</v>
      </c>
      <c r="B271" s="39" t="s">
        <v>315</v>
      </c>
      <c r="C271" s="33" t="s">
        <v>167</v>
      </c>
      <c r="D271" s="34" t="s">
        <v>168</v>
      </c>
      <c r="E271" s="29"/>
      <c r="F271" s="125">
        <v>24</v>
      </c>
      <c r="G271" s="37" t="s">
        <v>164</v>
      </c>
      <c r="H271" s="63" t="s">
        <v>127</v>
      </c>
    </row>
    <row r="272" spans="1:8" ht="51" customHeight="1" x14ac:dyDescent="0.25">
      <c r="A272" s="31" t="s">
        <v>316</v>
      </c>
      <c r="B272" s="39" t="s">
        <v>317</v>
      </c>
      <c r="C272" s="33" t="s">
        <v>167</v>
      </c>
      <c r="D272" s="34" t="s">
        <v>168</v>
      </c>
      <c r="E272" s="29"/>
      <c r="F272" s="125">
        <v>24</v>
      </c>
      <c r="G272" s="37" t="s">
        <v>164</v>
      </c>
      <c r="H272" s="63" t="s">
        <v>127</v>
      </c>
    </row>
    <row r="273" spans="1:8" ht="51" customHeight="1" x14ac:dyDescent="0.25">
      <c r="A273" s="31" t="s">
        <v>318</v>
      </c>
      <c r="B273" s="39" t="s">
        <v>319</v>
      </c>
      <c r="C273" s="33" t="s">
        <v>167</v>
      </c>
      <c r="D273" s="34" t="s">
        <v>168</v>
      </c>
      <c r="E273" s="29"/>
      <c r="F273" s="125">
        <v>22</v>
      </c>
      <c r="G273" s="37" t="s">
        <v>164</v>
      </c>
      <c r="H273" s="63" t="s">
        <v>127</v>
      </c>
    </row>
    <row r="274" spans="1:8" ht="51" customHeight="1" x14ac:dyDescent="0.25">
      <c r="A274" s="31" t="s">
        <v>320</v>
      </c>
      <c r="B274" s="39" t="s">
        <v>321</v>
      </c>
      <c r="C274" s="33" t="s">
        <v>167</v>
      </c>
      <c r="D274" s="34" t="s">
        <v>168</v>
      </c>
      <c r="E274" s="29"/>
      <c r="F274" s="125">
        <v>24</v>
      </c>
      <c r="G274" s="37" t="s">
        <v>164</v>
      </c>
      <c r="H274" s="63" t="s">
        <v>127</v>
      </c>
    </row>
    <row r="275" spans="1:8" ht="51" customHeight="1" x14ac:dyDescent="0.25">
      <c r="A275" s="31" t="s">
        <v>322</v>
      </c>
      <c r="B275" s="39" t="s">
        <v>323</v>
      </c>
      <c r="C275" s="33" t="s">
        <v>167</v>
      </c>
      <c r="D275" s="34" t="s">
        <v>168</v>
      </c>
      <c r="E275" s="29"/>
      <c r="F275" s="125">
        <v>24</v>
      </c>
      <c r="G275" s="37" t="s">
        <v>164</v>
      </c>
      <c r="H275" s="63" t="s">
        <v>127</v>
      </c>
    </row>
    <row r="276" spans="1:8" ht="33.75" customHeight="1" x14ac:dyDescent="0.25">
      <c r="A276" s="12" t="s">
        <v>53</v>
      </c>
      <c r="B276" s="165" t="s">
        <v>30</v>
      </c>
      <c r="C276" s="165"/>
      <c r="D276" s="165"/>
      <c r="E276" s="165"/>
      <c r="F276" s="165"/>
      <c r="G276" s="165"/>
      <c r="H276" s="165"/>
    </row>
    <row r="277" spans="1:8" ht="51" customHeight="1" x14ac:dyDescent="0.25">
      <c r="A277" s="12"/>
      <c r="B277" s="25" t="s">
        <v>150</v>
      </c>
      <c r="C277" s="66" t="s">
        <v>116</v>
      </c>
      <c r="D277" s="34">
        <v>500</v>
      </c>
      <c r="E277" s="63"/>
      <c r="F277" s="124">
        <v>58.968000000000004</v>
      </c>
      <c r="G277" s="66" t="s">
        <v>101</v>
      </c>
      <c r="H277" s="29" t="s">
        <v>327</v>
      </c>
    </row>
    <row r="278" spans="1:8" ht="51" customHeight="1" x14ac:dyDescent="0.25">
      <c r="A278" s="31" t="s">
        <v>324</v>
      </c>
      <c r="B278" s="39" t="s">
        <v>325</v>
      </c>
      <c r="C278" s="33" t="s">
        <v>167</v>
      </c>
      <c r="D278" s="34" t="s">
        <v>326</v>
      </c>
      <c r="E278" s="29"/>
      <c r="F278" s="125">
        <v>50</v>
      </c>
      <c r="G278" s="37" t="s">
        <v>164</v>
      </c>
      <c r="H278" s="29" t="s">
        <v>327</v>
      </c>
    </row>
    <row r="279" spans="1:8" ht="51" customHeight="1" x14ac:dyDescent="0.25">
      <c r="A279" s="31" t="s">
        <v>328</v>
      </c>
      <c r="B279" s="39" t="s">
        <v>74</v>
      </c>
      <c r="C279" s="33" t="s">
        <v>167</v>
      </c>
      <c r="D279" s="34" t="s">
        <v>329</v>
      </c>
      <c r="E279" s="29"/>
      <c r="F279" s="125">
        <v>50</v>
      </c>
      <c r="G279" s="37" t="s">
        <v>164</v>
      </c>
      <c r="H279" s="29" t="s">
        <v>327</v>
      </c>
    </row>
    <row r="280" spans="1:8" ht="51" customHeight="1" x14ac:dyDescent="0.25">
      <c r="A280" s="31" t="s">
        <v>330</v>
      </c>
      <c r="B280" s="39" t="s">
        <v>74</v>
      </c>
      <c r="C280" s="33" t="s">
        <v>331</v>
      </c>
      <c r="D280" s="34" t="s">
        <v>326</v>
      </c>
      <c r="E280" s="29"/>
      <c r="F280" s="125">
        <v>30</v>
      </c>
      <c r="G280" s="37" t="s">
        <v>164</v>
      </c>
      <c r="H280" s="29" t="s">
        <v>327</v>
      </c>
    </row>
    <row r="281" spans="1:8" ht="51" customHeight="1" x14ac:dyDescent="0.25">
      <c r="A281" s="31" t="s">
        <v>332</v>
      </c>
      <c r="B281" s="39" t="s">
        <v>333</v>
      </c>
      <c r="C281" s="33" t="s">
        <v>167</v>
      </c>
      <c r="D281" s="34" t="s">
        <v>329</v>
      </c>
      <c r="E281" s="29"/>
      <c r="F281" s="125">
        <v>50</v>
      </c>
      <c r="G281" s="37" t="s">
        <v>164</v>
      </c>
      <c r="H281" s="29" t="s">
        <v>327</v>
      </c>
    </row>
    <row r="282" spans="1:8" ht="51" customHeight="1" x14ac:dyDescent="0.25">
      <c r="A282" s="31" t="s">
        <v>334</v>
      </c>
      <c r="B282" s="39" t="s">
        <v>333</v>
      </c>
      <c r="C282" s="33" t="s">
        <v>331</v>
      </c>
      <c r="D282" s="34" t="s">
        <v>326</v>
      </c>
      <c r="E282" s="29"/>
      <c r="F282" s="125">
        <v>30</v>
      </c>
      <c r="G282" s="37" t="s">
        <v>164</v>
      </c>
      <c r="H282" s="29" t="s">
        <v>327</v>
      </c>
    </row>
    <row r="283" spans="1:8" ht="51" customHeight="1" x14ac:dyDescent="0.25">
      <c r="A283" s="31" t="s">
        <v>335</v>
      </c>
      <c r="B283" s="39" t="s">
        <v>336</v>
      </c>
      <c r="C283" s="33" t="s">
        <v>167</v>
      </c>
      <c r="D283" s="34" t="s">
        <v>329</v>
      </c>
      <c r="E283" s="29"/>
      <c r="F283" s="125">
        <v>50</v>
      </c>
      <c r="G283" s="37" t="s">
        <v>164</v>
      </c>
      <c r="H283" s="29" t="s">
        <v>327</v>
      </c>
    </row>
    <row r="284" spans="1:8" ht="51" customHeight="1" x14ac:dyDescent="0.25">
      <c r="A284" s="31" t="s">
        <v>337</v>
      </c>
      <c r="B284" s="39" t="s">
        <v>336</v>
      </c>
      <c r="C284" s="33" t="s">
        <v>331</v>
      </c>
      <c r="D284" s="34" t="s">
        <v>326</v>
      </c>
      <c r="E284" s="29"/>
      <c r="F284" s="125">
        <v>30</v>
      </c>
      <c r="G284" s="37" t="s">
        <v>164</v>
      </c>
      <c r="H284" s="29" t="s">
        <v>327</v>
      </c>
    </row>
    <row r="285" spans="1:8" ht="15.75" x14ac:dyDescent="0.25">
      <c r="A285" s="11" t="s">
        <v>59</v>
      </c>
    </row>
    <row r="286" spans="1:8" ht="15.75" x14ac:dyDescent="0.25">
      <c r="A286" s="10" t="s">
        <v>32</v>
      </c>
    </row>
    <row r="287" spans="1:8" ht="15.75" x14ac:dyDescent="0.25">
      <c r="A287" s="10" t="s">
        <v>33</v>
      </c>
    </row>
    <row r="288" spans="1:8" ht="19.5" customHeight="1" x14ac:dyDescent="0.25">
      <c r="A288" s="10" t="s">
        <v>34</v>
      </c>
    </row>
    <row r="289" spans="1:8" ht="30.75" customHeight="1" x14ac:dyDescent="0.25">
      <c r="A289" s="216" t="s">
        <v>56</v>
      </c>
      <c r="B289" s="216"/>
      <c r="C289" s="216"/>
      <c r="D289" s="216"/>
      <c r="E289" s="216"/>
      <c r="F289" s="216"/>
      <c r="G289" s="216"/>
      <c r="H289" s="216"/>
    </row>
    <row r="290" spans="1:8" ht="18.75" customHeight="1" x14ac:dyDescent="0.25">
      <c r="A290" s="10" t="s">
        <v>35</v>
      </c>
    </row>
    <row r="291" spans="1:8" ht="65.25" customHeight="1" x14ac:dyDescent="0.25">
      <c r="A291" s="216" t="s">
        <v>57</v>
      </c>
      <c r="B291" s="216"/>
      <c r="C291" s="216"/>
      <c r="D291" s="216"/>
      <c r="E291" s="216"/>
      <c r="F291" s="216"/>
      <c r="G291" s="216"/>
      <c r="H291" s="216"/>
    </row>
    <row r="292" spans="1:8" ht="18.75" customHeight="1" x14ac:dyDescent="0.25">
      <c r="A292" s="10" t="s">
        <v>36</v>
      </c>
    </row>
    <row r="293" spans="1:8" ht="95.25" customHeight="1" x14ac:dyDescent="0.25">
      <c r="A293" s="212" t="s">
        <v>632</v>
      </c>
      <c r="B293" s="212"/>
      <c r="C293" s="212"/>
      <c r="D293" s="212"/>
      <c r="E293" s="212"/>
      <c r="F293" s="212"/>
      <c r="G293" s="212"/>
      <c r="H293" s="212"/>
    </row>
    <row r="295" spans="1:8" ht="15.75" x14ac:dyDescent="0.25">
      <c r="A295" s="11"/>
    </row>
    <row r="296" spans="1:8" ht="15.75" x14ac:dyDescent="0.25">
      <c r="A296" s="212"/>
      <c r="B296" s="212"/>
      <c r="C296" s="212"/>
      <c r="D296" s="212"/>
      <c r="E296" s="212"/>
      <c r="F296" s="212"/>
      <c r="G296" s="212"/>
      <c r="H296" s="212"/>
    </row>
    <row r="297" spans="1:8" ht="15.75" x14ac:dyDescent="0.25">
      <c r="A297" s="211"/>
      <c r="B297" s="211"/>
      <c r="C297" s="211"/>
      <c r="D297" s="211"/>
      <c r="E297" s="211"/>
      <c r="F297" s="211"/>
      <c r="G297" s="211"/>
      <c r="H297" s="211"/>
    </row>
    <row r="300" spans="1:8" x14ac:dyDescent="0.25">
      <c r="G300" s="78" t="s">
        <v>59</v>
      </c>
    </row>
  </sheetData>
  <mergeCells count="166">
    <mergeCell ref="A57:A59"/>
    <mergeCell ref="B57:B59"/>
    <mergeCell ref="A92:A93"/>
    <mergeCell ref="B94:B95"/>
    <mergeCell ref="B98:B99"/>
    <mergeCell ref="G98:G99"/>
    <mergeCell ref="H98:H99"/>
    <mergeCell ref="A129:A131"/>
    <mergeCell ref="B128:F128"/>
    <mergeCell ref="G105:G106"/>
    <mergeCell ref="B116:G116"/>
    <mergeCell ref="B114:G114"/>
    <mergeCell ref="B107:G107"/>
    <mergeCell ref="A96:A97"/>
    <mergeCell ref="B96:B97"/>
    <mergeCell ref="G96:G97"/>
    <mergeCell ref="H96:H97"/>
    <mergeCell ref="A98:A99"/>
    <mergeCell ref="G104:H104"/>
    <mergeCell ref="C105:C106"/>
    <mergeCell ref="A88:A89"/>
    <mergeCell ref="B88:B89"/>
    <mergeCell ref="G88:G89"/>
    <mergeCell ref="A90:A91"/>
    <mergeCell ref="B90:B91"/>
    <mergeCell ref="G90:G91"/>
    <mergeCell ref="H90:H91"/>
    <mergeCell ref="G94:G95"/>
    <mergeCell ref="H94:H95"/>
    <mergeCell ref="A100:A101"/>
    <mergeCell ref="B100:B101"/>
    <mergeCell ref="E105:F105"/>
    <mergeCell ref="H105:H106"/>
    <mergeCell ref="G100:G101"/>
    <mergeCell ref="B92:B93"/>
    <mergeCell ref="G92:G93"/>
    <mergeCell ref="H92:H93"/>
    <mergeCell ref="A105:B105"/>
    <mergeCell ref="A1:H1"/>
    <mergeCell ref="A3:H3"/>
    <mergeCell ref="A291:H291"/>
    <mergeCell ref="A293:H293"/>
    <mergeCell ref="A103:H103"/>
    <mergeCell ref="A289:H289"/>
    <mergeCell ref="A119:H119"/>
    <mergeCell ref="A120:B120"/>
    <mergeCell ref="C120:C121"/>
    <mergeCell ref="E120:F120"/>
    <mergeCell ref="G120:G121"/>
    <mergeCell ref="H120:H121"/>
    <mergeCell ref="B24:H24"/>
    <mergeCell ref="A142:A144"/>
    <mergeCell ref="B142:B144"/>
    <mergeCell ref="G142:G143"/>
    <mergeCell ref="H142:H143"/>
    <mergeCell ref="B276:H276"/>
    <mergeCell ref="B178:H178"/>
    <mergeCell ref="B179:H179"/>
    <mergeCell ref="H100:H101"/>
    <mergeCell ref="B122:H122"/>
    <mergeCell ref="B123:H123"/>
    <mergeCell ref="B124:F124"/>
    <mergeCell ref="A297:H297"/>
    <mergeCell ref="A296:H296"/>
    <mergeCell ref="F172:F173"/>
    <mergeCell ref="G172:G173"/>
    <mergeCell ref="H172:H173"/>
    <mergeCell ref="C174:C175"/>
    <mergeCell ref="A145:A151"/>
    <mergeCell ref="B145:B151"/>
    <mergeCell ref="G145:G150"/>
    <mergeCell ref="H145:H150"/>
    <mergeCell ref="A152:A156"/>
    <mergeCell ref="B152:B156"/>
    <mergeCell ref="G152:G156"/>
    <mergeCell ref="H152:H156"/>
    <mergeCell ref="H174:H175"/>
    <mergeCell ref="B242:H242"/>
    <mergeCell ref="B247:H247"/>
    <mergeCell ref="C172:C173"/>
    <mergeCell ref="D172:D173"/>
    <mergeCell ref="E172:E173"/>
    <mergeCell ref="H176:H177"/>
    <mergeCell ref="F174:F175"/>
    <mergeCell ref="G174:G175"/>
    <mergeCell ref="C176:C177"/>
    <mergeCell ref="G37:G38"/>
    <mergeCell ref="A5:H5"/>
    <mergeCell ref="A6:H6"/>
    <mergeCell ref="B14:F14"/>
    <mergeCell ref="A12:B12"/>
    <mergeCell ref="E12:F12"/>
    <mergeCell ref="H12:H13"/>
    <mergeCell ref="C12:C13"/>
    <mergeCell ref="A10:H10"/>
    <mergeCell ref="G12:G13"/>
    <mergeCell ref="G11:H11"/>
    <mergeCell ref="B37:B39"/>
    <mergeCell ref="A37:A39"/>
    <mergeCell ref="B15:H15"/>
    <mergeCell ref="B87:H87"/>
    <mergeCell ref="A94:A95"/>
    <mergeCell ref="H88:H89"/>
    <mergeCell ref="H37:H38"/>
    <mergeCell ref="B67:H67"/>
    <mergeCell ref="B44:H44"/>
    <mergeCell ref="B33:H33"/>
    <mergeCell ref="B252:H252"/>
    <mergeCell ref="B258:H258"/>
    <mergeCell ref="B256:H256"/>
    <mergeCell ref="B254:H254"/>
    <mergeCell ref="B187:H187"/>
    <mergeCell ref="B197:H197"/>
    <mergeCell ref="B199:H199"/>
    <mergeCell ref="B207:H207"/>
    <mergeCell ref="B217:H217"/>
    <mergeCell ref="B220:H220"/>
    <mergeCell ref="B222:H222"/>
    <mergeCell ref="B227:H227"/>
    <mergeCell ref="B231:H231"/>
    <mergeCell ref="F176:F177"/>
    <mergeCell ref="G176:G177"/>
    <mergeCell ref="D174:D175"/>
    <mergeCell ref="E174:E175"/>
    <mergeCell ref="B69:H69"/>
    <mergeCell ref="A70:A71"/>
    <mergeCell ref="B70:B71"/>
    <mergeCell ref="C70:C71"/>
    <mergeCell ref="D70:D71"/>
    <mergeCell ref="E70:E71"/>
    <mergeCell ref="F70:F71"/>
    <mergeCell ref="H70:H71"/>
    <mergeCell ref="A26:A27"/>
    <mergeCell ref="B26:B27"/>
    <mergeCell ref="G26:G27"/>
    <mergeCell ref="H26:H27"/>
    <mergeCell ref="A28:A29"/>
    <mergeCell ref="A63:A64"/>
    <mergeCell ref="B63:B64"/>
    <mergeCell ref="H63:H64"/>
    <mergeCell ref="A52:A53"/>
    <mergeCell ref="B52:B53"/>
    <mergeCell ref="B28:B29"/>
    <mergeCell ref="G28:G29"/>
    <mergeCell ref="H28:H29"/>
    <mergeCell ref="H52:H53"/>
    <mergeCell ref="B34:H34"/>
    <mergeCell ref="B32:F32"/>
    <mergeCell ref="D176:D177"/>
    <mergeCell ref="E176:E177"/>
    <mergeCell ref="B138:B141"/>
    <mergeCell ref="G138:G141"/>
    <mergeCell ref="H138:H141"/>
    <mergeCell ref="A138:A141"/>
    <mergeCell ref="B163:G163"/>
    <mergeCell ref="B129:B131"/>
    <mergeCell ref="G129:G131"/>
    <mergeCell ref="H129:H131"/>
    <mergeCell ref="A132:A134"/>
    <mergeCell ref="B132:B134"/>
    <mergeCell ref="G132:G134"/>
    <mergeCell ref="H132:H134"/>
    <mergeCell ref="A159:A161"/>
    <mergeCell ref="B159:B161"/>
    <mergeCell ref="G159:G161"/>
    <mergeCell ref="H159:H161"/>
  </mergeCells>
  <printOptions horizontalCentered="1"/>
  <pageMargins left="0.19685039370078741" right="0.19685039370078741" top="0.78740157480314965" bottom="0.19685039370078741" header="0.31496062992125984" footer="0.31496062992125984"/>
  <pageSetup paperSize="9" firstPageNumber="2" orientation="landscape" useFirstPageNumber="1" r:id="rId1"/>
  <headerFooter differentFirst="1">
    <oddHeader>&amp;C&amp;"Times New Roman,обычный"&amp;14&amp;P</oddHeader>
    <firstHeader>&amp;C&amp;"Times New Roman,обычный"&amp;14&amp;P</firstHeader>
  </headerFooter>
  <rowBreaks count="10" manualBreakCount="10">
    <brk id="36" max="7" man="1"/>
    <brk id="68" max="7" man="1"/>
    <brk id="82" max="7" man="1"/>
    <brk id="102" max="7" man="1"/>
    <brk id="118" max="7" man="1"/>
    <brk id="131" max="7" man="1"/>
    <brk id="151" max="7" man="1"/>
    <brk id="168" max="7" man="1"/>
    <brk id="177" max="7" man="1"/>
    <brk id="2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"/>
  <sheetViews>
    <sheetView view="pageBreakPreview" topLeftCell="A4" zoomScale="110" zoomScaleNormal="90" zoomScaleSheetLayoutView="110" workbookViewId="0">
      <selection activeCell="E37" sqref="E37"/>
    </sheetView>
  </sheetViews>
  <sheetFormatPr defaultRowHeight="15" x14ac:dyDescent="0.25"/>
  <cols>
    <col min="1" max="1" width="8.7109375" customWidth="1"/>
    <col min="2" max="2" width="40.5703125" customWidth="1"/>
    <col min="3" max="3" width="11.28515625" customWidth="1"/>
    <col min="4" max="4" width="11.42578125" customWidth="1"/>
    <col min="5" max="5" width="8.5703125" customWidth="1"/>
    <col min="6" max="6" width="8" customWidth="1"/>
    <col min="7" max="7" width="20.140625" customWidth="1"/>
    <col min="8" max="8" width="30.42578125" customWidth="1"/>
    <col min="9" max="9" width="15.42578125" hidden="1" customWidth="1"/>
    <col min="10" max="13" width="0" hidden="1" customWidth="1"/>
  </cols>
  <sheetData>
    <row r="1" spans="1:12" ht="15.75" hidden="1" x14ac:dyDescent="0.25">
      <c r="A1" s="214" t="s">
        <v>0</v>
      </c>
      <c r="B1" s="214"/>
      <c r="C1" s="214"/>
      <c r="D1" s="214"/>
      <c r="E1" s="214"/>
      <c r="F1" s="214"/>
      <c r="G1" s="214"/>
      <c r="H1" s="214"/>
      <c r="I1" s="4"/>
    </row>
    <row r="2" spans="1:12" ht="18.75" hidden="1" customHeight="1" x14ac:dyDescent="0.25">
      <c r="A2" s="215" t="s">
        <v>634</v>
      </c>
      <c r="B2" s="215"/>
      <c r="C2" s="215"/>
      <c r="D2" s="215"/>
      <c r="E2" s="215"/>
      <c r="F2" s="215"/>
      <c r="G2" s="215"/>
      <c r="H2" s="215"/>
      <c r="I2" s="4"/>
    </row>
    <row r="3" spans="1:12" ht="18.75" hidden="1" x14ac:dyDescent="0.3">
      <c r="A3" s="77"/>
      <c r="H3" s="14"/>
    </row>
    <row r="4" spans="1:12" ht="18.75" x14ac:dyDescent="0.25">
      <c r="A4" s="204" t="s">
        <v>618</v>
      </c>
      <c r="B4" s="204"/>
      <c r="C4" s="204"/>
      <c r="D4" s="204"/>
      <c r="E4" s="204"/>
      <c r="F4" s="204"/>
      <c r="G4" s="204"/>
      <c r="H4" s="204"/>
      <c r="I4" s="5"/>
    </row>
    <row r="5" spans="1:12" ht="18.75" x14ac:dyDescent="0.25">
      <c r="A5" s="204" t="s">
        <v>1</v>
      </c>
      <c r="B5" s="204"/>
      <c r="C5" s="204"/>
      <c r="D5" s="204"/>
      <c r="E5" s="204"/>
      <c r="F5" s="204"/>
      <c r="G5" s="204"/>
      <c r="H5" s="204"/>
      <c r="I5" s="6"/>
    </row>
    <row r="6" spans="1:12" ht="6.75" customHeight="1" x14ac:dyDescent="0.25">
      <c r="A6" s="74"/>
      <c r="B6" s="74"/>
      <c r="C6" s="74"/>
      <c r="D6" s="74"/>
      <c r="E6" s="74"/>
      <c r="F6" s="74"/>
      <c r="G6" s="74"/>
      <c r="H6" s="74"/>
      <c r="I6" s="6"/>
    </row>
    <row r="7" spans="1:12" ht="18.75" x14ac:dyDescent="0.25">
      <c r="A7" s="1" t="s">
        <v>529</v>
      </c>
      <c r="I7">
        <v>67280</v>
      </c>
      <c r="J7">
        <f>I7/1.064</f>
        <v>63233.082706766916</v>
      </c>
      <c r="K7">
        <v>64970</v>
      </c>
      <c r="L7" s="112">
        <f>K7/J7-1</f>
        <v>2.7468489892984671E-2</v>
      </c>
    </row>
    <row r="8" spans="1:12" ht="8.25" customHeight="1" x14ac:dyDescent="0.25">
      <c r="A8" s="74"/>
      <c r="I8">
        <v>31300</v>
      </c>
      <c r="J8">
        <f>I8/1.064</f>
        <v>29417.293233082706</v>
      </c>
      <c r="K8">
        <v>30750</v>
      </c>
      <c r="L8" s="112">
        <f>K8/J8-1</f>
        <v>4.5303514376996867E-2</v>
      </c>
    </row>
    <row r="9" spans="1:12" ht="18.75" x14ac:dyDescent="0.25">
      <c r="A9" s="208" t="s">
        <v>2</v>
      </c>
      <c r="B9" s="208"/>
      <c r="C9" s="208"/>
      <c r="D9" s="208"/>
      <c r="E9" s="208"/>
      <c r="F9" s="208"/>
      <c r="G9" s="208"/>
      <c r="H9" s="208"/>
      <c r="I9" s="9"/>
    </row>
    <row r="10" spans="1:12" ht="5.25" customHeight="1" x14ac:dyDescent="0.25"/>
    <row r="11" spans="1:12" ht="9.75" hidden="1" customHeight="1" x14ac:dyDescent="0.25">
      <c r="J11" s="113"/>
    </row>
    <row r="12" spans="1:12" ht="51.75" customHeight="1" x14ac:dyDescent="0.25">
      <c r="A12" s="207" t="s">
        <v>627</v>
      </c>
      <c r="B12" s="227"/>
      <c r="C12" s="207" t="s">
        <v>3</v>
      </c>
      <c r="D12" s="70" t="s">
        <v>4</v>
      </c>
      <c r="E12" s="207" t="s">
        <v>6</v>
      </c>
      <c r="F12" s="207"/>
      <c r="G12" s="207" t="s">
        <v>7</v>
      </c>
      <c r="H12" s="207" t="s">
        <v>8</v>
      </c>
      <c r="J12" s="113"/>
    </row>
    <row r="13" spans="1:12" ht="49.5" customHeight="1" x14ac:dyDescent="0.25">
      <c r="A13" s="70" t="s">
        <v>11</v>
      </c>
      <c r="B13" s="70" t="s">
        <v>12</v>
      </c>
      <c r="C13" s="207"/>
      <c r="D13" s="70" t="s">
        <v>633</v>
      </c>
      <c r="E13" s="70" t="s">
        <v>9</v>
      </c>
      <c r="F13" s="70" t="s">
        <v>10</v>
      </c>
      <c r="G13" s="207"/>
      <c r="H13" s="207"/>
      <c r="J13" s="113"/>
    </row>
    <row r="14" spans="1:12" ht="28.5" customHeight="1" x14ac:dyDescent="0.25">
      <c r="A14" s="15" t="s">
        <v>45</v>
      </c>
      <c r="B14" s="195" t="s">
        <v>13</v>
      </c>
      <c r="C14" s="195"/>
      <c r="D14" s="195"/>
      <c r="E14" s="195"/>
      <c r="F14" s="195"/>
      <c r="G14" s="136" t="s">
        <v>626</v>
      </c>
      <c r="H14" s="145" t="s">
        <v>631</v>
      </c>
      <c r="J14" s="2"/>
    </row>
    <row r="15" spans="1:12" ht="28.5" customHeight="1" x14ac:dyDescent="0.25">
      <c r="A15" s="12" t="s">
        <v>46</v>
      </c>
      <c r="B15" s="165" t="s">
        <v>14</v>
      </c>
      <c r="C15" s="165"/>
      <c r="D15" s="165"/>
      <c r="E15" s="165"/>
      <c r="F15" s="165"/>
      <c r="G15" s="165"/>
      <c r="H15" s="165"/>
      <c r="J15" s="2"/>
    </row>
    <row r="16" spans="1:12" ht="28.5" customHeight="1" x14ac:dyDescent="0.25">
      <c r="A16" s="12" t="s">
        <v>530</v>
      </c>
      <c r="B16" s="32" t="s">
        <v>531</v>
      </c>
      <c r="C16" s="33" t="s">
        <v>62</v>
      </c>
      <c r="D16" s="33" t="s">
        <v>532</v>
      </c>
      <c r="E16" s="33">
        <v>25.2</v>
      </c>
      <c r="F16" s="33">
        <f>E16*8</f>
        <v>201.6</v>
      </c>
      <c r="G16" s="33" t="s">
        <v>626</v>
      </c>
      <c r="H16" s="33" t="s">
        <v>418</v>
      </c>
      <c r="J16" s="2"/>
    </row>
    <row r="17" spans="1:12" ht="28.5" customHeight="1" x14ac:dyDescent="0.25">
      <c r="A17" s="12" t="s">
        <v>533</v>
      </c>
      <c r="B17" s="32" t="s">
        <v>415</v>
      </c>
      <c r="C17" s="33" t="s">
        <v>62</v>
      </c>
      <c r="D17" s="33" t="s">
        <v>532</v>
      </c>
      <c r="E17" s="33">
        <v>25.2</v>
      </c>
      <c r="F17" s="33">
        <f t="shared" ref="F17:F20" si="0">E17*8</f>
        <v>201.6</v>
      </c>
      <c r="G17" s="33" t="s">
        <v>626</v>
      </c>
      <c r="H17" s="33" t="s">
        <v>418</v>
      </c>
      <c r="J17" s="2"/>
    </row>
    <row r="18" spans="1:12" ht="28.5" customHeight="1" x14ac:dyDescent="0.25">
      <c r="A18" s="12" t="s">
        <v>534</v>
      </c>
      <c r="B18" s="32" t="s">
        <v>419</v>
      </c>
      <c r="C18" s="33" t="s">
        <v>62</v>
      </c>
      <c r="D18" s="33" t="s">
        <v>532</v>
      </c>
      <c r="E18" s="33">
        <v>25.2</v>
      </c>
      <c r="F18" s="33">
        <f t="shared" si="0"/>
        <v>201.6</v>
      </c>
      <c r="G18" s="33" t="s">
        <v>626</v>
      </c>
      <c r="H18" s="33" t="s">
        <v>418</v>
      </c>
      <c r="J18" s="2"/>
    </row>
    <row r="19" spans="1:12" ht="28.5" customHeight="1" x14ac:dyDescent="0.25">
      <c r="A19" s="12" t="s">
        <v>535</v>
      </c>
      <c r="B19" s="32" t="s">
        <v>420</v>
      </c>
      <c r="C19" s="33" t="s">
        <v>62</v>
      </c>
      <c r="D19" s="33" t="s">
        <v>532</v>
      </c>
      <c r="E19" s="33">
        <v>25.2</v>
      </c>
      <c r="F19" s="33">
        <f t="shared" si="0"/>
        <v>201.6</v>
      </c>
      <c r="G19" s="33" t="s">
        <v>626</v>
      </c>
      <c r="H19" s="33" t="s">
        <v>418</v>
      </c>
      <c r="J19" s="2"/>
    </row>
    <row r="20" spans="1:12" ht="28.5" customHeight="1" x14ac:dyDescent="0.25">
      <c r="A20" s="12" t="s">
        <v>536</v>
      </c>
      <c r="B20" s="32" t="s">
        <v>537</v>
      </c>
      <c r="C20" s="33" t="s">
        <v>62</v>
      </c>
      <c r="D20" s="33" t="s">
        <v>532</v>
      </c>
      <c r="E20" s="33">
        <v>27.1</v>
      </c>
      <c r="F20" s="33">
        <f t="shared" si="0"/>
        <v>216.8</v>
      </c>
      <c r="G20" s="33" t="s">
        <v>626</v>
      </c>
      <c r="H20" s="33" t="s">
        <v>418</v>
      </c>
      <c r="J20" s="2"/>
    </row>
    <row r="21" spans="1:12" ht="28.5" customHeight="1" x14ac:dyDescent="0.25">
      <c r="A21" s="12" t="s">
        <v>538</v>
      </c>
      <c r="B21" s="32" t="s">
        <v>421</v>
      </c>
      <c r="C21" s="33" t="s">
        <v>62</v>
      </c>
      <c r="D21" s="33" t="s">
        <v>539</v>
      </c>
      <c r="E21" s="114">
        <v>24</v>
      </c>
      <c r="F21" s="114">
        <f>E21*7</f>
        <v>168</v>
      </c>
      <c r="G21" s="33" t="s">
        <v>626</v>
      </c>
      <c r="H21" s="33" t="s">
        <v>418</v>
      </c>
      <c r="J21" s="2"/>
    </row>
    <row r="22" spans="1:12" ht="28.5" customHeight="1" x14ac:dyDescent="0.25">
      <c r="A22" s="12" t="s">
        <v>540</v>
      </c>
      <c r="B22" s="32" t="s">
        <v>423</v>
      </c>
      <c r="C22" s="33" t="s">
        <v>62</v>
      </c>
      <c r="D22" s="33" t="s">
        <v>539</v>
      </c>
      <c r="E22" s="114">
        <v>24</v>
      </c>
      <c r="F22" s="114">
        <f t="shared" ref="F22:F24" si="1">E22*7</f>
        <v>168</v>
      </c>
      <c r="G22" s="33" t="s">
        <v>626</v>
      </c>
      <c r="H22" s="33" t="s">
        <v>418</v>
      </c>
      <c r="J22" s="2"/>
    </row>
    <row r="23" spans="1:12" ht="28.5" customHeight="1" x14ac:dyDescent="0.25">
      <c r="A23" s="12" t="s">
        <v>541</v>
      </c>
      <c r="B23" s="32" t="s">
        <v>424</v>
      </c>
      <c r="C23" s="33" t="s">
        <v>62</v>
      </c>
      <c r="D23" s="33" t="s">
        <v>539</v>
      </c>
      <c r="E23" s="114">
        <v>24</v>
      </c>
      <c r="F23" s="114">
        <f t="shared" si="1"/>
        <v>168</v>
      </c>
      <c r="G23" s="33" t="s">
        <v>626</v>
      </c>
      <c r="H23" s="33" t="s">
        <v>418</v>
      </c>
      <c r="J23" s="2"/>
    </row>
    <row r="24" spans="1:12" ht="28.5" customHeight="1" x14ac:dyDescent="0.25">
      <c r="A24" s="12" t="s">
        <v>542</v>
      </c>
      <c r="B24" s="32" t="s">
        <v>425</v>
      </c>
      <c r="C24" s="33" t="s">
        <v>62</v>
      </c>
      <c r="D24" s="33" t="s">
        <v>539</v>
      </c>
      <c r="E24" s="114">
        <v>24</v>
      </c>
      <c r="F24" s="114">
        <f t="shared" si="1"/>
        <v>168</v>
      </c>
      <c r="G24" s="33" t="s">
        <v>626</v>
      </c>
      <c r="H24" s="33" t="s">
        <v>418</v>
      </c>
      <c r="J24" s="2"/>
    </row>
    <row r="25" spans="1:12" ht="28.5" customHeight="1" x14ac:dyDescent="0.25">
      <c r="A25" s="12" t="s">
        <v>543</v>
      </c>
      <c r="B25" s="32" t="s">
        <v>544</v>
      </c>
      <c r="C25" s="33" t="s">
        <v>62</v>
      </c>
      <c r="D25" s="33" t="s">
        <v>545</v>
      </c>
      <c r="E25" s="114">
        <v>21.8</v>
      </c>
      <c r="F25" s="33">
        <f>E25*6</f>
        <v>130.80000000000001</v>
      </c>
      <c r="G25" s="33" t="s">
        <v>626</v>
      </c>
      <c r="H25" s="33" t="s">
        <v>418</v>
      </c>
      <c r="J25" s="2"/>
    </row>
    <row r="26" spans="1:12" ht="28.5" customHeight="1" x14ac:dyDescent="0.25">
      <c r="A26" s="12" t="s">
        <v>47</v>
      </c>
      <c r="B26" s="225" t="s">
        <v>15</v>
      </c>
      <c r="C26" s="225"/>
      <c r="D26" s="225"/>
      <c r="E26" s="225"/>
      <c r="F26" s="225"/>
      <c r="G26" s="225"/>
      <c r="H26" s="225"/>
      <c r="I26" t="e">
        <f t="shared" ref="I26" si="2">F26/E26</f>
        <v>#DIV/0!</v>
      </c>
      <c r="K26" s="2"/>
      <c r="L26">
        <v>0</v>
      </c>
    </row>
    <row r="27" spans="1:12" ht="28.5" customHeight="1" x14ac:dyDescent="0.25">
      <c r="A27" s="226" t="s">
        <v>530</v>
      </c>
      <c r="B27" s="224" t="s">
        <v>531</v>
      </c>
      <c r="C27" s="33" t="s">
        <v>62</v>
      </c>
      <c r="D27" s="33" t="s">
        <v>545</v>
      </c>
      <c r="E27" s="33">
        <v>25.2</v>
      </c>
      <c r="F27" s="33">
        <f>E27*6</f>
        <v>151.19999999999999</v>
      </c>
      <c r="G27" s="228" t="s">
        <v>626</v>
      </c>
      <c r="H27" s="225" t="s">
        <v>418</v>
      </c>
      <c r="K27" s="2"/>
    </row>
    <row r="28" spans="1:12" ht="28.5" customHeight="1" x14ac:dyDescent="0.25">
      <c r="A28" s="226"/>
      <c r="B28" s="224"/>
      <c r="C28" s="33" t="s">
        <v>157</v>
      </c>
      <c r="D28" s="33" t="s">
        <v>532</v>
      </c>
      <c r="E28" s="33">
        <v>17.3</v>
      </c>
      <c r="F28" s="33">
        <f>E28*8</f>
        <v>138.4</v>
      </c>
      <c r="G28" s="229" t="s">
        <v>626</v>
      </c>
      <c r="H28" s="225"/>
      <c r="K28" s="2"/>
    </row>
    <row r="29" spans="1:12" ht="28.5" customHeight="1" x14ac:dyDescent="0.25">
      <c r="A29" s="226" t="s">
        <v>533</v>
      </c>
      <c r="B29" s="224" t="s">
        <v>415</v>
      </c>
      <c r="C29" s="33" t="s">
        <v>62</v>
      </c>
      <c r="D29" s="33" t="s">
        <v>545</v>
      </c>
      <c r="E29" s="33">
        <v>25.2</v>
      </c>
      <c r="F29" s="33">
        <f t="shared" ref="F29:F44" si="3">E29*6</f>
        <v>151.19999999999999</v>
      </c>
      <c r="G29" s="228" t="s">
        <v>626</v>
      </c>
      <c r="H29" s="225" t="s">
        <v>418</v>
      </c>
      <c r="K29" s="2"/>
    </row>
    <row r="30" spans="1:12" ht="28.5" customHeight="1" x14ac:dyDescent="0.25">
      <c r="A30" s="226"/>
      <c r="B30" s="224"/>
      <c r="C30" s="33" t="s">
        <v>157</v>
      </c>
      <c r="D30" s="33" t="s">
        <v>532</v>
      </c>
      <c r="E30" s="33">
        <v>17.3</v>
      </c>
      <c r="F30" s="33">
        <f>E30*8</f>
        <v>138.4</v>
      </c>
      <c r="G30" s="229" t="s">
        <v>626</v>
      </c>
      <c r="H30" s="225"/>
      <c r="K30" s="2"/>
    </row>
    <row r="31" spans="1:12" ht="28.5" customHeight="1" x14ac:dyDescent="0.25">
      <c r="A31" s="226" t="s">
        <v>534</v>
      </c>
      <c r="B31" s="224" t="s">
        <v>419</v>
      </c>
      <c r="C31" s="33" t="s">
        <v>62</v>
      </c>
      <c r="D31" s="33" t="s">
        <v>545</v>
      </c>
      <c r="E31" s="33">
        <v>25.2</v>
      </c>
      <c r="F31" s="33">
        <f t="shared" si="3"/>
        <v>151.19999999999999</v>
      </c>
      <c r="G31" s="228" t="s">
        <v>626</v>
      </c>
      <c r="H31" s="225" t="s">
        <v>418</v>
      </c>
      <c r="K31" s="2"/>
    </row>
    <row r="32" spans="1:12" ht="28.5" customHeight="1" x14ac:dyDescent="0.25">
      <c r="A32" s="226"/>
      <c r="B32" s="224"/>
      <c r="C32" s="33" t="s">
        <v>157</v>
      </c>
      <c r="D32" s="33" t="s">
        <v>532</v>
      </c>
      <c r="E32" s="33">
        <v>17.3</v>
      </c>
      <c r="F32" s="33">
        <f>E32*8</f>
        <v>138.4</v>
      </c>
      <c r="G32" s="229" t="s">
        <v>626</v>
      </c>
      <c r="H32" s="225"/>
      <c r="K32" s="2"/>
    </row>
    <row r="33" spans="1:11" ht="28.5" customHeight="1" x14ac:dyDescent="0.25">
      <c r="A33" s="12" t="s">
        <v>535</v>
      </c>
      <c r="B33" s="35" t="s">
        <v>420</v>
      </c>
      <c r="C33" s="33" t="s">
        <v>62</v>
      </c>
      <c r="D33" s="33" t="s">
        <v>545</v>
      </c>
      <c r="E33" s="33">
        <v>25.2</v>
      </c>
      <c r="F33" s="33">
        <f t="shared" si="3"/>
        <v>151.19999999999999</v>
      </c>
      <c r="G33" s="149" t="s">
        <v>626</v>
      </c>
      <c r="H33" s="33" t="s">
        <v>418</v>
      </c>
      <c r="K33" s="2"/>
    </row>
    <row r="34" spans="1:11" ht="28.5" customHeight="1" x14ac:dyDescent="0.25">
      <c r="A34" s="12" t="s">
        <v>536</v>
      </c>
      <c r="B34" s="35" t="s">
        <v>537</v>
      </c>
      <c r="C34" s="33" t="s">
        <v>62</v>
      </c>
      <c r="D34" s="33" t="s">
        <v>545</v>
      </c>
      <c r="E34" s="33">
        <v>27.1</v>
      </c>
      <c r="F34" s="33">
        <f t="shared" si="3"/>
        <v>162.60000000000002</v>
      </c>
      <c r="G34" s="149" t="s">
        <v>626</v>
      </c>
      <c r="H34" s="33" t="s">
        <v>418</v>
      </c>
      <c r="K34" s="2"/>
    </row>
    <row r="35" spans="1:11" ht="28.5" customHeight="1" x14ac:dyDescent="0.25">
      <c r="A35" s="226" t="s">
        <v>538</v>
      </c>
      <c r="B35" s="224" t="s">
        <v>421</v>
      </c>
      <c r="C35" s="33" t="s">
        <v>62</v>
      </c>
      <c r="D35" s="33" t="s">
        <v>546</v>
      </c>
      <c r="E35" s="114">
        <v>24</v>
      </c>
      <c r="F35" s="114">
        <f>E35*5</f>
        <v>120</v>
      </c>
      <c r="G35" s="228" t="s">
        <v>626</v>
      </c>
      <c r="H35" s="225" t="s">
        <v>418</v>
      </c>
      <c r="K35" s="2"/>
    </row>
    <row r="36" spans="1:11" ht="28.5" customHeight="1" x14ac:dyDescent="0.25">
      <c r="A36" s="226"/>
      <c r="B36" s="224"/>
      <c r="C36" s="33" t="s">
        <v>157</v>
      </c>
      <c r="D36" s="33" t="s">
        <v>539</v>
      </c>
      <c r="E36" s="33">
        <v>16.899999999999999</v>
      </c>
      <c r="F36" s="114">
        <f>E36*7</f>
        <v>118.29999999999998</v>
      </c>
      <c r="G36" s="229" t="s">
        <v>626</v>
      </c>
      <c r="H36" s="225"/>
      <c r="K36" s="2"/>
    </row>
    <row r="37" spans="1:11" ht="28.5" customHeight="1" x14ac:dyDescent="0.25">
      <c r="A37" s="226" t="s">
        <v>540</v>
      </c>
      <c r="B37" s="224" t="s">
        <v>423</v>
      </c>
      <c r="C37" s="33" t="s">
        <v>62</v>
      </c>
      <c r="D37" s="33" t="s">
        <v>546</v>
      </c>
      <c r="E37" s="114">
        <v>24</v>
      </c>
      <c r="F37" s="114">
        <f>E37*5</f>
        <v>120</v>
      </c>
      <c r="G37" s="228" t="s">
        <v>626</v>
      </c>
      <c r="H37" s="225" t="s">
        <v>418</v>
      </c>
      <c r="K37" s="2"/>
    </row>
    <row r="38" spans="1:11" ht="28.5" customHeight="1" x14ac:dyDescent="0.25">
      <c r="A38" s="226"/>
      <c r="B38" s="224"/>
      <c r="C38" s="33" t="s">
        <v>157</v>
      </c>
      <c r="D38" s="33" t="s">
        <v>539</v>
      </c>
      <c r="E38" s="33">
        <v>16.899999999999999</v>
      </c>
      <c r="F38" s="114">
        <f>E38*7</f>
        <v>118.29999999999998</v>
      </c>
      <c r="G38" s="229" t="s">
        <v>626</v>
      </c>
      <c r="H38" s="225"/>
      <c r="K38" s="2"/>
    </row>
    <row r="39" spans="1:11" ht="28.5" customHeight="1" x14ac:dyDescent="0.25">
      <c r="A39" s="226" t="s">
        <v>541</v>
      </c>
      <c r="B39" s="224" t="s">
        <v>424</v>
      </c>
      <c r="C39" s="33" t="s">
        <v>62</v>
      </c>
      <c r="D39" s="33" t="s">
        <v>546</v>
      </c>
      <c r="E39" s="114">
        <v>24</v>
      </c>
      <c r="F39" s="114">
        <f>E39*5</f>
        <v>120</v>
      </c>
      <c r="G39" s="228" t="s">
        <v>626</v>
      </c>
      <c r="H39" s="225" t="s">
        <v>418</v>
      </c>
      <c r="K39" s="2"/>
    </row>
    <row r="40" spans="1:11" ht="28.5" customHeight="1" x14ac:dyDescent="0.25">
      <c r="A40" s="226"/>
      <c r="B40" s="224"/>
      <c r="C40" s="33" t="s">
        <v>157</v>
      </c>
      <c r="D40" s="33" t="s">
        <v>539</v>
      </c>
      <c r="E40" s="33">
        <v>16.899999999999999</v>
      </c>
      <c r="F40" s="114">
        <f>E40*7</f>
        <v>118.29999999999998</v>
      </c>
      <c r="G40" s="229" t="s">
        <v>626</v>
      </c>
      <c r="H40" s="225"/>
      <c r="K40" s="2"/>
    </row>
    <row r="41" spans="1:11" ht="28.5" customHeight="1" x14ac:dyDescent="0.25">
      <c r="A41" s="226" t="s">
        <v>542</v>
      </c>
      <c r="B41" s="224" t="s">
        <v>425</v>
      </c>
      <c r="C41" s="33" t="s">
        <v>62</v>
      </c>
      <c r="D41" s="33" t="s">
        <v>546</v>
      </c>
      <c r="E41" s="114">
        <v>24</v>
      </c>
      <c r="F41" s="114">
        <f>E41*5</f>
        <v>120</v>
      </c>
      <c r="G41" s="228" t="s">
        <v>626</v>
      </c>
      <c r="H41" s="225" t="s">
        <v>418</v>
      </c>
      <c r="K41" s="2"/>
    </row>
    <row r="42" spans="1:11" ht="28.5" customHeight="1" x14ac:dyDescent="0.25">
      <c r="A42" s="226"/>
      <c r="B42" s="224"/>
      <c r="C42" s="33" t="s">
        <v>157</v>
      </c>
      <c r="D42" s="33" t="s">
        <v>539</v>
      </c>
      <c r="E42" s="33">
        <v>16.899999999999999</v>
      </c>
      <c r="F42" s="114">
        <f>E42*7</f>
        <v>118.29999999999998</v>
      </c>
      <c r="G42" s="229" t="s">
        <v>626</v>
      </c>
      <c r="H42" s="225"/>
      <c r="K42" s="2"/>
    </row>
    <row r="43" spans="1:11" ht="28.5" customHeight="1" x14ac:dyDescent="0.25">
      <c r="A43" s="226" t="s">
        <v>543</v>
      </c>
      <c r="B43" s="224" t="s">
        <v>544</v>
      </c>
      <c r="C43" s="33" t="s">
        <v>62</v>
      </c>
      <c r="D43" s="33" t="s">
        <v>547</v>
      </c>
      <c r="E43" s="114">
        <v>21.8</v>
      </c>
      <c r="F43" s="114">
        <f>E43*4</f>
        <v>87.2</v>
      </c>
      <c r="G43" s="225" t="s">
        <v>626</v>
      </c>
      <c r="H43" s="225" t="s">
        <v>418</v>
      </c>
      <c r="K43" s="2"/>
    </row>
    <row r="44" spans="1:11" ht="28.5" customHeight="1" x14ac:dyDescent="0.25">
      <c r="A44" s="226"/>
      <c r="B44" s="224"/>
      <c r="C44" s="33" t="s">
        <v>157</v>
      </c>
      <c r="D44" s="33" t="s">
        <v>545</v>
      </c>
      <c r="E44" s="33">
        <v>18.7</v>
      </c>
      <c r="F44" s="114">
        <f t="shared" si="3"/>
        <v>112.19999999999999</v>
      </c>
      <c r="G44" s="225" t="s">
        <v>626</v>
      </c>
      <c r="H44" s="225"/>
      <c r="K44" s="2"/>
    </row>
    <row r="45" spans="1:11" ht="18.75" x14ac:dyDescent="0.25">
      <c r="A45" s="208" t="s">
        <v>20</v>
      </c>
      <c r="B45" s="208"/>
      <c r="C45" s="208"/>
      <c r="D45" s="208"/>
      <c r="E45" s="208"/>
      <c r="F45" s="208"/>
      <c r="G45" s="208"/>
      <c r="H45" s="208"/>
    </row>
    <row r="47" spans="1:11" ht="38.25" x14ac:dyDescent="0.25">
      <c r="A47" s="207" t="s">
        <v>31</v>
      </c>
      <c r="B47" s="227"/>
      <c r="C47" s="207" t="s">
        <v>3</v>
      </c>
      <c r="D47" s="70" t="s">
        <v>4</v>
      </c>
      <c r="E47" s="207" t="s">
        <v>6</v>
      </c>
      <c r="F47" s="207"/>
      <c r="G47" s="207" t="s">
        <v>7</v>
      </c>
      <c r="H47" s="207" t="s">
        <v>8</v>
      </c>
      <c r="I47" s="137"/>
    </row>
    <row r="48" spans="1:11" ht="38.25" x14ac:dyDescent="0.25">
      <c r="A48" s="70" t="s">
        <v>11</v>
      </c>
      <c r="B48" s="70" t="s">
        <v>12</v>
      </c>
      <c r="C48" s="207"/>
      <c r="D48" s="70" t="s">
        <v>5</v>
      </c>
      <c r="E48" s="70" t="s">
        <v>9</v>
      </c>
      <c r="F48" s="70" t="s">
        <v>10</v>
      </c>
      <c r="G48" s="207"/>
      <c r="H48" s="207"/>
      <c r="I48" s="137"/>
    </row>
    <row r="49" spans="1:13" ht="25.5" customHeight="1" x14ac:dyDescent="0.25">
      <c r="A49" s="99" t="s">
        <v>21</v>
      </c>
      <c r="B49" s="221" t="s">
        <v>22</v>
      </c>
      <c r="C49" s="221"/>
      <c r="D49" s="221"/>
      <c r="E49" s="221"/>
      <c r="F49" s="221"/>
      <c r="G49" s="221"/>
      <c r="H49" s="221"/>
      <c r="I49" s="221"/>
    </row>
    <row r="50" spans="1:13" ht="25.5" customHeight="1" x14ac:dyDescent="0.25">
      <c r="A50" s="63" t="s">
        <v>472</v>
      </c>
      <c r="B50" s="165" t="s">
        <v>473</v>
      </c>
      <c r="C50" s="165"/>
      <c r="D50" s="165"/>
      <c r="E50" s="165"/>
      <c r="F50" s="165"/>
      <c r="G50" s="165"/>
      <c r="H50" s="165"/>
      <c r="I50" s="165"/>
    </row>
    <row r="51" spans="1:13" ht="25.5" customHeight="1" x14ac:dyDescent="0.25">
      <c r="A51" s="165" t="s">
        <v>474</v>
      </c>
      <c r="B51" s="165" t="s">
        <v>23</v>
      </c>
      <c r="C51" s="165"/>
      <c r="D51" s="165"/>
      <c r="E51" s="165"/>
      <c r="F51" s="165"/>
      <c r="G51" s="165"/>
      <c r="H51" s="165"/>
      <c r="I51" s="165"/>
    </row>
    <row r="52" spans="1:13" ht="25.5" customHeight="1" x14ac:dyDescent="0.25">
      <c r="A52" s="165"/>
      <c r="B52" s="165"/>
      <c r="C52" s="165"/>
      <c r="D52" s="165"/>
      <c r="E52" s="165"/>
      <c r="F52" s="165"/>
      <c r="G52" s="165"/>
      <c r="H52" s="165"/>
      <c r="I52" s="165"/>
      <c r="J52" s="3"/>
      <c r="K52" s="3"/>
    </row>
    <row r="53" spans="1:13" ht="25.5" customHeight="1" x14ac:dyDescent="0.25">
      <c r="A53" s="63"/>
      <c r="B53" s="224" t="s">
        <v>347</v>
      </c>
      <c r="C53" s="224"/>
      <c r="D53" s="33" t="s">
        <v>62</v>
      </c>
      <c r="E53" s="33" t="s">
        <v>548</v>
      </c>
      <c r="F53" s="33"/>
      <c r="G53" s="33">
        <v>5.5</v>
      </c>
      <c r="H53" s="33" t="s">
        <v>549</v>
      </c>
      <c r="I53" s="33" t="s">
        <v>550</v>
      </c>
      <c r="J53" s="8"/>
      <c r="K53" s="8"/>
      <c r="L53" s="115"/>
      <c r="M53" s="115"/>
    </row>
    <row r="54" spans="1:13" ht="25.5" customHeight="1" x14ac:dyDescent="0.25">
      <c r="A54" s="63"/>
      <c r="B54" s="224" t="s">
        <v>348</v>
      </c>
      <c r="C54" s="224"/>
      <c r="D54" s="33" t="s">
        <v>62</v>
      </c>
      <c r="E54" s="33" t="s">
        <v>548</v>
      </c>
      <c r="F54" s="33"/>
      <c r="G54" s="33">
        <v>5.5</v>
      </c>
      <c r="H54" s="33" t="s">
        <v>549</v>
      </c>
      <c r="I54" s="33" t="s">
        <v>550</v>
      </c>
      <c r="J54" s="3"/>
      <c r="K54" s="3"/>
      <c r="L54" s="115"/>
      <c r="M54" s="115"/>
    </row>
    <row r="55" spans="1:13" ht="25.5" customHeight="1" x14ac:dyDescent="0.25">
      <c r="A55" s="63"/>
      <c r="B55" s="224" t="s">
        <v>345</v>
      </c>
      <c r="C55" s="224"/>
      <c r="D55" s="33" t="s">
        <v>62</v>
      </c>
      <c r="E55" s="33" t="s">
        <v>548</v>
      </c>
      <c r="F55" s="33"/>
      <c r="G55" s="33">
        <v>5.5</v>
      </c>
      <c r="H55" s="33" t="s">
        <v>549</v>
      </c>
      <c r="I55" s="33" t="s">
        <v>550</v>
      </c>
      <c r="J55" s="3"/>
      <c r="K55" s="115"/>
      <c r="L55" s="115"/>
    </row>
    <row r="56" spans="1:13" ht="25.5" customHeight="1" x14ac:dyDescent="0.25">
      <c r="A56" s="63"/>
      <c r="B56" s="224" t="s">
        <v>379</v>
      </c>
      <c r="C56" s="224"/>
      <c r="D56" s="33" t="s">
        <v>62</v>
      </c>
      <c r="E56" s="33" t="s">
        <v>548</v>
      </c>
      <c r="F56" s="33"/>
      <c r="G56" s="33">
        <v>5.5</v>
      </c>
      <c r="H56" s="33" t="s">
        <v>549</v>
      </c>
      <c r="I56" s="33" t="s">
        <v>550</v>
      </c>
    </row>
    <row r="57" spans="1:13" ht="25.5" customHeight="1" x14ac:dyDescent="0.25">
      <c r="A57" s="63"/>
      <c r="B57" s="224" t="s">
        <v>347</v>
      </c>
      <c r="C57" s="224"/>
      <c r="D57" s="33" t="s">
        <v>62</v>
      </c>
      <c r="E57" s="33" t="s">
        <v>551</v>
      </c>
      <c r="F57" s="33"/>
      <c r="G57" s="114">
        <v>4</v>
      </c>
      <c r="H57" s="33" t="s">
        <v>549</v>
      </c>
      <c r="I57" s="33" t="s">
        <v>550</v>
      </c>
    </row>
    <row r="58" spans="1:13" ht="25.5" customHeight="1" x14ac:dyDescent="0.25">
      <c r="A58" s="63"/>
      <c r="B58" s="224" t="s">
        <v>348</v>
      </c>
      <c r="C58" s="224"/>
      <c r="D58" s="33" t="s">
        <v>62</v>
      </c>
      <c r="E58" s="33" t="s">
        <v>551</v>
      </c>
      <c r="F58" s="33"/>
      <c r="G58" s="114">
        <v>4</v>
      </c>
      <c r="H58" s="33" t="s">
        <v>549</v>
      </c>
      <c r="I58" s="33" t="s">
        <v>550</v>
      </c>
    </row>
    <row r="59" spans="1:13" ht="25.5" customHeight="1" x14ac:dyDescent="0.25">
      <c r="A59" s="63"/>
      <c r="B59" s="224" t="s">
        <v>345</v>
      </c>
      <c r="C59" s="224"/>
      <c r="D59" s="33" t="s">
        <v>62</v>
      </c>
      <c r="E59" s="33" t="s">
        <v>551</v>
      </c>
      <c r="F59" s="33"/>
      <c r="G59" s="114">
        <v>4</v>
      </c>
      <c r="H59" s="33" t="s">
        <v>549</v>
      </c>
      <c r="I59" s="33" t="s">
        <v>550</v>
      </c>
    </row>
    <row r="60" spans="1:13" ht="25.5" customHeight="1" x14ac:dyDescent="0.25">
      <c r="A60" s="63"/>
      <c r="B60" s="224" t="s">
        <v>379</v>
      </c>
      <c r="C60" s="224"/>
      <c r="D60" s="33" t="s">
        <v>62</v>
      </c>
      <c r="E60" s="33" t="s">
        <v>551</v>
      </c>
      <c r="F60" s="116"/>
      <c r="G60" s="114">
        <v>4</v>
      </c>
      <c r="H60" s="33" t="s">
        <v>549</v>
      </c>
      <c r="I60" s="33" t="s">
        <v>550</v>
      </c>
    </row>
    <row r="61" spans="1:13" ht="25.5" customHeight="1" x14ac:dyDescent="0.25">
      <c r="A61" s="63"/>
      <c r="B61" s="224" t="s">
        <v>347</v>
      </c>
      <c r="C61" s="224"/>
      <c r="D61" s="33" t="s">
        <v>62</v>
      </c>
      <c r="E61" s="33" t="s">
        <v>552</v>
      </c>
      <c r="F61" s="116"/>
      <c r="G61" s="33">
        <v>1.5</v>
      </c>
      <c r="H61" s="33" t="s">
        <v>549</v>
      </c>
      <c r="I61" s="33"/>
    </row>
    <row r="62" spans="1:13" ht="25.5" customHeight="1" x14ac:dyDescent="0.25">
      <c r="A62" s="63"/>
      <c r="B62" s="224" t="s">
        <v>348</v>
      </c>
      <c r="C62" s="224"/>
      <c r="D62" s="33" t="s">
        <v>62</v>
      </c>
      <c r="E62" s="33" t="s">
        <v>552</v>
      </c>
      <c r="F62" s="116"/>
      <c r="G62" s="33">
        <v>1.5</v>
      </c>
      <c r="H62" s="33" t="s">
        <v>549</v>
      </c>
      <c r="I62" s="33"/>
    </row>
    <row r="63" spans="1:13" ht="25.5" customHeight="1" x14ac:dyDescent="0.25">
      <c r="A63" s="63"/>
      <c r="B63" s="224" t="s">
        <v>345</v>
      </c>
      <c r="C63" s="224"/>
      <c r="D63" s="33" t="s">
        <v>62</v>
      </c>
      <c r="E63" s="33" t="s">
        <v>552</v>
      </c>
      <c r="F63" s="116"/>
      <c r="G63" s="33">
        <v>1.5</v>
      </c>
      <c r="H63" s="33" t="s">
        <v>549</v>
      </c>
      <c r="I63" s="33"/>
    </row>
    <row r="64" spans="1:13" ht="25.5" customHeight="1" x14ac:dyDescent="0.25">
      <c r="A64" s="63"/>
      <c r="B64" s="224" t="s">
        <v>379</v>
      </c>
      <c r="C64" s="224"/>
      <c r="D64" s="33" t="s">
        <v>62</v>
      </c>
      <c r="E64" s="33" t="s">
        <v>552</v>
      </c>
      <c r="F64" s="116"/>
      <c r="G64" s="33">
        <v>1.5</v>
      </c>
      <c r="H64" s="33" t="s">
        <v>549</v>
      </c>
      <c r="I64" s="33"/>
    </row>
    <row r="65" spans="1:9" ht="25.5" customHeight="1" x14ac:dyDescent="0.25">
      <c r="A65" s="63" t="s">
        <v>37</v>
      </c>
      <c r="B65" s="225" t="s">
        <v>26</v>
      </c>
      <c r="C65" s="225"/>
      <c r="D65" s="225"/>
      <c r="E65" s="225"/>
      <c r="F65" s="225"/>
      <c r="G65" s="225"/>
      <c r="H65" s="225"/>
      <c r="I65" s="225"/>
    </row>
    <row r="66" spans="1:9" ht="25.5" customHeight="1" x14ac:dyDescent="0.25">
      <c r="A66" s="63"/>
      <c r="B66" s="224" t="s">
        <v>480</v>
      </c>
      <c r="C66" s="224"/>
      <c r="D66" s="33" t="s">
        <v>62</v>
      </c>
      <c r="E66" s="33" t="s">
        <v>553</v>
      </c>
      <c r="F66" s="33"/>
      <c r="G66" s="114">
        <v>3</v>
      </c>
      <c r="H66" s="33" t="s">
        <v>549</v>
      </c>
      <c r="I66" s="33" t="s">
        <v>550</v>
      </c>
    </row>
    <row r="67" spans="1:9" ht="25.5" customHeight="1" x14ac:dyDescent="0.25">
      <c r="A67" s="63"/>
      <c r="B67" s="224" t="s">
        <v>554</v>
      </c>
      <c r="C67" s="224"/>
      <c r="D67" s="33" t="s">
        <v>62</v>
      </c>
      <c r="E67" s="33" t="s">
        <v>553</v>
      </c>
      <c r="F67" s="33"/>
      <c r="G67" s="114">
        <v>3</v>
      </c>
      <c r="H67" s="33" t="s">
        <v>549</v>
      </c>
      <c r="I67" s="33" t="s">
        <v>550</v>
      </c>
    </row>
    <row r="68" spans="1:9" ht="25.5" customHeight="1" x14ac:dyDescent="0.25">
      <c r="A68" s="63"/>
      <c r="B68" s="224" t="s">
        <v>555</v>
      </c>
      <c r="C68" s="224"/>
      <c r="D68" s="33" t="s">
        <v>62</v>
      </c>
      <c r="E68" s="33" t="s">
        <v>553</v>
      </c>
      <c r="F68" s="33"/>
      <c r="G68" s="114">
        <v>3</v>
      </c>
      <c r="H68" s="33" t="s">
        <v>549</v>
      </c>
      <c r="I68" s="33" t="s">
        <v>550</v>
      </c>
    </row>
    <row r="69" spans="1:9" ht="25.5" customHeight="1" x14ac:dyDescent="0.25">
      <c r="A69" s="63"/>
      <c r="B69" s="224" t="s">
        <v>556</v>
      </c>
      <c r="C69" s="224"/>
      <c r="D69" s="33" t="s">
        <v>62</v>
      </c>
      <c r="E69" s="33" t="s">
        <v>553</v>
      </c>
      <c r="F69" s="116"/>
      <c r="G69" s="114">
        <v>3</v>
      </c>
      <c r="H69" s="33" t="s">
        <v>549</v>
      </c>
      <c r="I69" s="33" t="s">
        <v>550</v>
      </c>
    </row>
    <row r="70" spans="1:9" ht="25.5" customHeight="1" x14ac:dyDescent="0.25">
      <c r="A70" s="99" t="s">
        <v>27</v>
      </c>
      <c r="B70" s="221" t="s">
        <v>28</v>
      </c>
      <c r="C70" s="221"/>
      <c r="D70" s="221"/>
      <c r="E70" s="221"/>
      <c r="F70" s="221"/>
      <c r="G70" s="221"/>
      <c r="H70" s="221"/>
      <c r="I70" s="221"/>
    </row>
    <row r="71" spans="1:9" ht="25.5" customHeight="1" x14ac:dyDescent="0.25">
      <c r="A71" s="63" t="s">
        <v>503</v>
      </c>
      <c r="B71" s="165" t="s">
        <v>504</v>
      </c>
      <c r="C71" s="165"/>
      <c r="D71" s="165"/>
      <c r="E71" s="165"/>
      <c r="F71" s="165"/>
      <c r="G71" s="165"/>
      <c r="H71" s="165"/>
      <c r="I71" s="165"/>
    </row>
    <row r="72" spans="1:9" ht="25.5" customHeight="1" x14ac:dyDescent="0.25">
      <c r="A72" s="165"/>
      <c r="B72" s="166" t="s">
        <v>557</v>
      </c>
      <c r="C72" s="166"/>
      <c r="D72" s="63" t="s">
        <v>62</v>
      </c>
      <c r="E72" s="63" t="s">
        <v>558</v>
      </c>
      <c r="F72" s="63"/>
      <c r="G72" s="76">
        <v>25</v>
      </c>
      <c r="H72" s="165" t="s">
        <v>549</v>
      </c>
      <c r="I72" s="83" t="s">
        <v>127</v>
      </c>
    </row>
    <row r="73" spans="1:9" ht="25.5" customHeight="1" x14ac:dyDescent="0.25">
      <c r="A73" s="165"/>
      <c r="B73" s="166"/>
      <c r="C73" s="166"/>
      <c r="D73" s="63" t="s">
        <v>62</v>
      </c>
      <c r="E73" s="63" t="s">
        <v>559</v>
      </c>
      <c r="F73" s="63"/>
      <c r="G73" s="76">
        <v>14</v>
      </c>
      <c r="H73" s="165"/>
      <c r="I73" s="83" t="s">
        <v>127</v>
      </c>
    </row>
    <row r="74" spans="1:9" ht="25.5" customHeight="1" x14ac:dyDescent="0.25">
      <c r="A74" s="63"/>
      <c r="B74" s="166" t="s">
        <v>560</v>
      </c>
      <c r="C74" s="166"/>
      <c r="D74" s="63" t="s">
        <v>62</v>
      </c>
      <c r="E74" s="63" t="s">
        <v>559</v>
      </c>
      <c r="F74" s="63"/>
      <c r="G74" s="76">
        <v>23</v>
      </c>
      <c r="H74" s="63" t="s">
        <v>549</v>
      </c>
      <c r="I74" s="83" t="s">
        <v>127</v>
      </c>
    </row>
    <row r="75" spans="1:9" ht="25.5" customHeight="1" x14ac:dyDescent="0.25">
      <c r="A75" s="63"/>
      <c r="B75" s="166" t="s">
        <v>561</v>
      </c>
      <c r="C75" s="166"/>
      <c r="D75" s="63" t="s">
        <v>62</v>
      </c>
      <c r="E75" s="63" t="s">
        <v>559</v>
      </c>
      <c r="F75" s="63"/>
      <c r="G75" s="76">
        <v>23</v>
      </c>
      <c r="H75" s="63" t="s">
        <v>549</v>
      </c>
      <c r="I75" s="83" t="s">
        <v>127</v>
      </c>
    </row>
    <row r="76" spans="1:9" ht="25.5" customHeight="1" x14ac:dyDescent="0.25">
      <c r="A76" s="63"/>
      <c r="B76" s="166" t="s">
        <v>562</v>
      </c>
      <c r="C76" s="166"/>
      <c r="D76" s="63" t="s">
        <v>62</v>
      </c>
      <c r="E76" s="63" t="s">
        <v>563</v>
      </c>
      <c r="F76" s="63"/>
      <c r="G76" s="76">
        <v>14</v>
      </c>
      <c r="H76" s="63" t="s">
        <v>549</v>
      </c>
      <c r="I76" s="83" t="s">
        <v>127</v>
      </c>
    </row>
    <row r="77" spans="1:9" ht="25.5" customHeight="1" x14ac:dyDescent="0.25">
      <c r="A77" s="165"/>
      <c r="B77" s="166" t="s">
        <v>564</v>
      </c>
      <c r="C77" s="166"/>
      <c r="D77" s="63" t="s">
        <v>62</v>
      </c>
      <c r="E77" s="63" t="s">
        <v>559</v>
      </c>
      <c r="F77" s="63"/>
      <c r="G77" s="76">
        <v>11</v>
      </c>
      <c r="H77" s="165" t="s">
        <v>549</v>
      </c>
      <c r="I77" s="83" t="s">
        <v>127</v>
      </c>
    </row>
    <row r="78" spans="1:9" ht="25.5" customHeight="1" x14ac:dyDescent="0.25">
      <c r="A78" s="165"/>
      <c r="B78" s="166"/>
      <c r="C78" s="166"/>
      <c r="D78" s="63" t="s">
        <v>62</v>
      </c>
      <c r="E78" s="63" t="s">
        <v>563</v>
      </c>
      <c r="F78" s="63"/>
      <c r="G78" s="76">
        <v>6</v>
      </c>
      <c r="H78" s="165"/>
      <c r="I78" s="83" t="s">
        <v>127</v>
      </c>
    </row>
    <row r="79" spans="1:9" ht="25.5" customHeight="1" x14ac:dyDescent="0.25">
      <c r="A79" s="165"/>
      <c r="B79" s="166" t="s">
        <v>565</v>
      </c>
      <c r="C79" s="166"/>
      <c r="D79" s="63" t="s">
        <v>62</v>
      </c>
      <c r="E79" s="63" t="s">
        <v>559</v>
      </c>
      <c r="F79" s="63"/>
      <c r="G79" s="76">
        <v>11</v>
      </c>
      <c r="H79" s="165" t="s">
        <v>549</v>
      </c>
      <c r="I79" s="83" t="s">
        <v>127</v>
      </c>
    </row>
    <row r="80" spans="1:9" ht="25.5" customHeight="1" x14ac:dyDescent="0.25">
      <c r="A80" s="165"/>
      <c r="B80" s="166"/>
      <c r="C80" s="166"/>
      <c r="D80" s="63" t="s">
        <v>62</v>
      </c>
      <c r="E80" s="63" t="s">
        <v>563</v>
      </c>
      <c r="F80" s="63"/>
      <c r="G80" s="76">
        <v>6</v>
      </c>
      <c r="H80" s="165"/>
      <c r="I80" s="83" t="s">
        <v>127</v>
      </c>
    </row>
    <row r="81" spans="1:9" ht="25.5" customHeight="1" x14ac:dyDescent="0.25">
      <c r="A81" s="165"/>
      <c r="B81" s="166" t="s">
        <v>566</v>
      </c>
      <c r="C81" s="166"/>
      <c r="D81" s="63" t="s">
        <v>62</v>
      </c>
      <c r="E81" s="63" t="s">
        <v>559</v>
      </c>
      <c r="F81" s="63"/>
      <c r="G81" s="76">
        <v>11</v>
      </c>
      <c r="H81" s="165" t="s">
        <v>549</v>
      </c>
      <c r="I81" s="83" t="s">
        <v>127</v>
      </c>
    </row>
    <row r="82" spans="1:9" ht="25.5" customHeight="1" x14ac:dyDescent="0.25">
      <c r="A82" s="165"/>
      <c r="B82" s="166"/>
      <c r="C82" s="166"/>
      <c r="D82" s="63" t="s">
        <v>62</v>
      </c>
      <c r="E82" s="63" t="s">
        <v>563</v>
      </c>
      <c r="F82" s="63"/>
      <c r="G82" s="76">
        <v>6</v>
      </c>
      <c r="H82" s="165"/>
      <c r="I82" s="83" t="s">
        <v>127</v>
      </c>
    </row>
    <row r="83" spans="1:9" ht="25.5" customHeight="1" x14ac:dyDescent="0.25">
      <c r="A83" s="165"/>
      <c r="B83" s="166" t="s">
        <v>567</v>
      </c>
      <c r="C83" s="166"/>
      <c r="D83" s="63" t="s">
        <v>62</v>
      </c>
      <c r="E83" s="63" t="s">
        <v>559</v>
      </c>
      <c r="F83" s="63"/>
      <c r="G83" s="76">
        <v>11</v>
      </c>
      <c r="H83" s="165" t="s">
        <v>549</v>
      </c>
      <c r="I83" s="83" t="s">
        <v>127</v>
      </c>
    </row>
    <row r="84" spans="1:9" ht="25.5" customHeight="1" x14ac:dyDescent="0.25">
      <c r="A84" s="165"/>
      <c r="B84" s="166"/>
      <c r="C84" s="166"/>
      <c r="D84" s="63" t="s">
        <v>62</v>
      </c>
      <c r="E84" s="63" t="s">
        <v>563</v>
      </c>
      <c r="F84" s="63"/>
      <c r="G84" s="76">
        <v>6</v>
      </c>
      <c r="H84" s="165"/>
      <c r="I84" s="83" t="s">
        <v>127</v>
      </c>
    </row>
    <row r="85" spans="1:9" ht="25.5" customHeight="1" x14ac:dyDescent="0.25">
      <c r="A85" s="63"/>
      <c r="B85" s="166" t="s">
        <v>568</v>
      </c>
      <c r="C85" s="166"/>
      <c r="D85" s="63" t="s">
        <v>62</v>
      </c>
      <c r="E85" s="63" t="s">
        <v>559</v>
      </c>
      <c r="F85" s="63"/>
      <c r="G85" s="76">
        <v>11</v>
      </c>
      <c r="H85" s="63" t="s">
        <v>549</v>
      </c>
      <c r="I85" s="83" t="s">
        <v>127</v>
      </c>
    </row>
    <row r="86" spans="1:9" ht="29.25" customHeight="1" x14ac:dyDescent="0.25">
      <c r="A86" s="165"/>
      <c r="B86" s="166" t="s">
        <v>569</v>
      </c>
      <c r="C86" s="166"/>
      <c r="D86" s="63" t="s">
        <v>62</v>
      </c>
      <c r="E86" s="63" t="s">
        <v>559</v>
      </c>
      <c r="F86" s="63"/>
      <c r="G86" s="76">
        <v>11</v>
      </c>
      <c r="H86" s="165" t="s">
        <v>549</v>
      </c>
      <c r="I86" s="83" t="s">
        <v>127</v>
      </c>
    </row>
    <row r="87" spans="1:9" ht="29.25" customHeight="1" x14ac:dyDescent="0.25">
      <c r="A87" s="165"/>
      <c r="B87" s="166"/>
      <c r="C87" s="166"/>
      <c r="D87" s="63" t="s">
        <v>62</v>
      </c>
      <c r="E87" s="63" t="s">
        <v>563</v>
      </c>
      <c r="F87" s="63"/>
      <c r="G87" s="76">
        <v>6</v>
      </c>
      <c r="H87" s="165"/>
      <c r="I87" s="83" t="s">
        <v>127</v>
      </c>
    </row>
    <row r="88" spans="1:9" ht="29.25" customHeight="1" x14ac:dyDescent="0.25">
      <c r="A88" s="165"/>
      <c r="B88" s="166" t="s">
        <v>570</v>
      </c>
      <c r="C88" s="166"/>
      <c r="D88" s="63" t="s">
        <v>62</v>
      </c>
      <c r="E88" s="63" t="s">
        <v>559</v>
      </c>
      <c r="F88" s="63"/>
      <c r="G88" s="76">
        <v>11</v>
      </c>
      <c r="H88" s="165" t="s">
        <v>549</v>
      </c>
      <c r="I88" s="83" t="s">
        <v>127</v>
      </c>
    </row>
    <row r="89" spans="1:9" ht="29.25" customHeight="1" x14ac:dyDescent="0.25">
      <c r="A89" s="165"/>
      <c r="B89" s="166"/>
      <c r="C89" s="166"/>
      <c r="D89" s="63" t="s">
        <v>62</v>
      </c>
      <c r="E89" s="63" t="s">
        <v>563</v>
      </c>
      <c r="F89" s="63"/>
      <c r="G89" s="76">
        <v>6</v>
      </c>
      <c r="H89" s="165"/>
      <c r="I89" s="83" t="s">
        <v>127</v>
      </c>
    </row>
    <row r="90" spans="1:9" ht="29.25" customHeight="1" x14ac:dyDescent="0.25">
      <c r="A90" s="165"/>
      <c r="B90" s="166" t="s">
        <v>571</v>
      </c>
      <c r="C90" s="166"/>
      <c r="D90" s="63" t="s">
        <v>62</v>
      </c>
      <c r="E90" s="63" t="s">
        <v>559</v>
      </c>
      <c r="F90" s="63"/>
      <c r="G90" s="76">
        <v>11</v>
      </c>
      <c r="H90" s="165" t="s">
        <v>549</v>
      </c>
      <c r="I90" s="83" t="s">
        <v>127</v>
      </c>
    </row>
    <row r="91" spans="1:9" ht="29.25" customHeight="1" x14ac:dyDescent="0.25">
      <c r="A91" s="165"/>
      <c r="B91" s="166"/>
      <c r="C91" s="166"/>
      <c r="D91" s="63" t="s">
        <v>62</v>
      </c>
      <c r="E91" s="63" t="s">
        <v>563</v>
      </c>
      <c r="F91" s="63"/>
      <c r="G91" s="76">
        <v>6</v>
      </c>
      <c r="H91" s="165"/>
      <c r="I91" s="83" t="s">
        <v>127</v>
      </c>
    </row>
    <row r="92" spans="1:9" ht="29.25" customHeight="1" x14ac:dyDescent="0.25">
      <c r="A92" s="165"/>
      <c r="B92" s="166" t="s">
        <v>572</v>
      </c>
      <c r="C92" s="166"/>
      <c r="D92" s="63" t="s">
        <v>62</v>
      </c>
      <c r="E92" s="63" t="s">
        <v>559</v>
      </c>
      <c r="F92" s="63"/>
      <c r="G92" s="76">
        <v>11</v>
      </c>
      <c r="H92" s="165" t="s">
        <v>549</v>
      </c>
      <c r="I92" s="83" t="s">
        <v>127</v>
      </c>
    </row>
    <row r="93" spans="1:9" ht="29.25" customHeight="1" x14ac:dyDescent="0.25">
      <c r="A93" s="165"/>
      <c r="B93" s="166"/>
      <c r="C93" s="166"/>
      <c r="D93" s="63" t="s">
        <v>62</v>
      </c>
      <c r="E93" s="63" t="s">
        <v>563</v>
      </c>
      <c r="F93" s="63"/>
      <c r="G93" s="76">
        <v>6</v>
      </c>
      <c r="H93" s="165"/>
      <c r="I93" s="83" t="s">
        <v>127</v>
      </c>
    </row>
    <row r="94" spans="1:9" ht="29.25" customHeight="1" x14ac:dyDescent="0.25">
      <c r="A94" s="165"/>
      <c r="B94" s="166" t="s">
        <v>573</v>
      </c>
      <c r="C94" s="166"/>
      <c r="D94" s="63" t="s">
        <v>62</v>
      </c>
      <c r="E94" s="63" t="s">
        <v>559</v>
      </c>
      <c r="F94" s="63"/>
      <c r="G94" s="76">
        <v>11</v>
      </c>
      <c r="H94" s="165" t="s">
        <v>549</v>
      </c>
      <c r="I94" s="83" t="s">
        <v>127</v>
      </c>
    </row>
    <row r="95" spans="1:9" ht="29.25" customHeight="1" x14ac:dyDescent="0.25">
      <c r="A95" s="165"/>
      <c r="B95" s="166"/>
      <c r="C95" s="166"/>
      <c r="D95" s="63" t="s">
        <v>62</v>
      </c>
      <c r="E95" s="63" t="s">
        <v>563</v>
      </c>
      <c r="F95" s="63"/>
      <c r="G95" s="76">
        <v>6</v>
      </c>
      <c r="H95" s="165"/>
      <c r="I95" s="83" t="s">
        <v>127</v>
      </c>
    </row>
    <row r="96" spans="1:9" ht="29.25" customHeight="1" x14ac:dyDescent="0.25">
      <c r="A96" s="165"/>
      <c r="B96" s="166" t="s">
        <v>574</v>
      </c>
      <c r="C96" s="166"/>
      <c r="D96" s="63" t="s">
        <v>62</v>
      </c>
      <c r="E96" s="63" t="s">
        <v>559</v>
      </c>
      <c r="F96" s="63"/>
      <c r="G96" s="76">
        <v>11</v>
      </c>
      <c r="H96" s="165" t="s">
        <v>549</v>
      </c>
      <c r="I96" s="83" t="s">
        <v>127</v>
      </c>
    </row>
    <row r="97" spans="1:9" ht="29.25" customHeight="1" x14ac:dyDescent="0.25">
      <c r="A97" s="165"/>
      <c r="B97" s="166"/>
      <c r="C97" s="166"/>
      <c r="D97" s="63" t="s">
        <v>62</v>
      </c>
      <c r="E97" s="63" t="s">
        <v>563</v>
      </c>
      <c r="F97" s="63"/>
      <c r="G97" s="76">
        <v>6</v>
      </c>
      <c r="H97" s="165"/>
      <c r="I97" s="83" t="s">
        <v>127</v>
      </c>
    </row>
    <row r="98" spans="1:9" ht="29.25" customHeight="1" x14ac:dyDescent="0.25">
      <c r="A98" s="165"/>
      <c r="B98" s="166" t="s">
        <v>575</v>
      </c>
      <c r="C98" s="166"/>
      <c r="D98" s="63" t="s">
        <v>62</v>
      </c>
      <c r="E98" s="63" t="s">
        <v>559</v>
      </c>
      <c r="F98" s="63"/>
      <c r="G98" s="76">
        <v>11</v>
      </c>
      <c r="H98" s="165" t="s">
        <v>549</v>
      </c>
      <c r="I98" s="83" t="s">
        <v>127</v>
      </c>
    </row>
    <row r="99" spans="1:9" ht="29.25" customHeight="1" x14ac:dyDescent="0.25">
      <c r="A99" s="165"/>
      <c r="B99" s="166"/>
      <c r="C99" s="166"/>
      <c r="D99" s="63" t="s">
        <v>62</v>
      </c>
      <c r="E99" s="63" t="s">
        <v>576</v>
      </c>
      <c r="F99" s="63"/>
      <c r="G99" s="76">
        <v>5</v>
      </c>
      <c r="H99" s="165"/>
      <c r="I99" s="83" t="s">
        <v>127</v>
      </c>
    </row>
    <row r="100" spans="1:9" ht="29.25" customHeight="1" x14ac:dyDescent="0.25">
      <c r="A100" s="63"/>
      <c r="B100" s="166" t="s">
        <v>577</v>
      </c>
      <c r="C100" s="166"/>
      <c r="D100" s="63" t="s">
        <v>62</v>
      </c>
      <c r="E100" s="63" t="s">
        <v>559</v>
      </c>
      <c r="F100" s="63"/>
      <c r="G100" s="76">
        <v>11</v>
      </c>
      <c r="H100" s="63" t="s">
        <v>549</v>
      </c>
      <c r="I100" s="83" t="s">
        <v>127</v>
      </c>
    </row>
    <row r="101" spans="1:9" ht="29.25" customHeight="1" x14ac:dyDescent="0.25">
      <c r="A101" s="63"/>
      <c r="B101" s="166" t="s">
        <v>578</v>
      </c>
      <c r="C101" s="166"/>
      <c r="D101" s="63" t="s">
        <v>62</v>
      </c>
      <c r="E101" s="63" t="s">
        <v>559</v>
      </c>
      <c r="F101" s="63"/>
      <c r="G101" s="76">
        <v>11</v>
      </c>
      <c r="H101" s="63" t="s">
        <v>549</v>
      </c>
      <c r="I101" s="83" t="s">
        <v>127</v>
      </c>
    </row>
    <row r="102" spans="1:9" ht="29.25" customHeight="1" x14ac:dyDescent="0.25">
      <c r="A102" s="165"/>
      <c r="B102" s="166" t="s">
        <v>579</v>
      </c>
      <c r="C102" s="166"/>
      <c r="D102" s="63" t="s">
        <v>62</v>
      </c>
      <c r="E102" s="63" t="s">
        <v>559</v>
      </c>
      <c r="F102" s="63"/>
      <c r="G102" s="76">
        <v>11</v>
      </c>
      <c r="H102" s="165" t="s">
        <v>549</v>
      </c>
      <c r="I102" s="83" t="s">
        <v>127</v>
      </c>
    </row>
    <row r="103" spans="1:9" ht="29.25" customHeight="1" x14ac:dyDescent="0.25">
      <c r="A103" s="165"/>
      <c r="B103" s="166"/>
      <c r="C103" s="166"/>
      <c r="D103" s="63" t="s">
        <v>62</v>
      </c>
      <c r="E103" s="63" t="s">
        <v>563</v>
      </c>
      <c r="F103" s="63"/>
      <c r="G103" s="76">
        <v>6</v>
      </c>
      <c r="H103" s="165"/>
      <c r="I103" s="83" t="s">
        <v>127</v>
      </c>
    </row>
    <row r="104" spans="1:9" ht="28.5" customHeight="1" x14ac:dyDescent="0.25">
      <c r="A104" s="63"/>
      <c r="B104" s="166" t="s">
        <v>580</v>
      </c>
      <c r="C104" s="166"/>
      <c r="D104" s="63" t="s">
        <v>62</v>
      </c>
      <c r="E104" s="63" t="s">
        <v>563</v>
      </c>
      <c r="F104" s="63"/>
      <c r="G104" s="76">
        <v>6</v>
      </c>
      <c r="H104" s="63" t="s">
        <v>549</v>
      </c>
      <c r="I104" s="83" t="s">
        <v>127</v>
      </c>
    </row>
    <row r="105" spans="1:9" ht="25.5" customHeight="1" x14ac:dyDescent="0.25">
      <c r="A105" s="165"/>
      <c r="B105" s="166" t="s">
        <v>581</v>
      </c>
      <c r="C105" s="166"/>
      <c r="D105" s="63" t="s">
        <v>62</v>
      </c>
      <c r="E105" s="63" t="s">
        <v>559</v>
      </c>
      <c r="F105" s="63"/>
      <c r="G105" s="76">
        <v>11</v>
      </c>
      <c r="H105" s="165" t="s">
        <v>549</v>
      </c>
      <c r="I105" s="83" t="s">
        <v>127</v>
      </c>
    </row>
    <row r="106" spans="1:9" ht="25.5" customHeight="1" x14ac:dyDescent="0.25">
      <c r="A106" s="165"/>
      <c r="B106" s="166"/>
      <c r="C106" s="166"/>
      <c r="D106" s="63" t="s">
        <v>62</v>
      </c>
      <c r="E106" s="63" t="s">
        <v>563</v>
      </c>
      <c r="F106" s="63"/>
      <c r="G106" s="76">
        <v>6</v>
      </c>
      <c r="H106" s="165"/>
      <c r="I106" s="83" t="s">
        <v>127</v>
      </c>
    </row>
    <row r="107" spans="1:9" ht="25.5" customHeight="1" x14ac:dyDescent="0.25">
      <c r="A107" s="63"/>
      <c r="B107" s="166" t="s">
        <v>582</v>
      </c>
      <c r="C107" s="166"/>
      <c r="D107" s="63" t="s">
        <v>62</v>
      </c>
      <c r="E107" s="63" t="s">
        <v>559</v>
      </c>
      <c r="F107" s="63"/>
      <c r="G107" s="76">
        <v>11</v>
      </c>
      <c r="H107" s="63" t="s">
        <v>549</v>
      </c>
      <c r="I107" s="83" t="s">
        <v>127</v>
      </c>
    </row>
    <row r="108" spans="1:9" ht="25.5" customHeight="1" x14ac:dyDescent="0.25">
      <c r="A108" s="63"/>
      <c r="B108" s="166" t="s">
        <v>583</v>
      </c>
      <c r="C108" s="166"/>
      <c r="D108" s="63" t="s">
        <v>62</v>
      </c>
      <c r="E108" s="63" t="s">
        <v>559</v>
      </c>
      <c r="F108" s="63"/>
      <c r="G108" s="76">
        <v>11</v>
      </c>
      <c r="H108" s="63" t="s">
        <v>549</v>
      </c>
      <c r="I108" s="83" t="s">
        <v>127</v>
      </c>
    </row>
    <row r="109" spans="1:9" ht="25.5" customHeight="1" x14ac:dyDescent="0.25">
      <c r="A109" s="63"/>
      <c r="B109" s="166" t="s">
        <v>584</v>
      </c>
      <c r="C109" s="166"/>
      <c r="D109" s="63" t="s">
        <v>62</v>
      </c>
      <c r="E109" s="63" t="s">
        <v>559</v>
      </c>
      <c r="F109" s="63"/>
      <c r="G109" s="76">
        <v>11</v>
      </c>
      <c r="H109" s="63" t="s">
        <v>549</v>
      </c>
      <c r="I109" s="83" t="s">
        <v>127</v>
      </c>
    </row>
    <row r="110" spans="1:9" ht="25.5" customHeight="1" x14ac:dyDescent="0.25">
      <c r="A110" s="63"/>
      <c r="B110" s="166" t="s">
        <v>585</v>
      </c>
      <c r="C110" s="166"/>
      <c r="D110" s="63" t="s">
        <v>62</v>
      </c>
      <c r="E110" s="63" t="s">
        <v>559</v>
      </c>
      <c r="F110" s="63"/>
      <c r="G110" s="76">
        <v>22</v>
      </c>
      <c r="H110" s="63" t="s">
        <v>549</v>
      </c>
      <c r="I110" s="83" t="s">
        <v>127</v>
      </c>
    </row>
    <row r="111" spans="1:9" ht="25.5" customHeight="1" x14ac:dyDescent="0.25">
      <c r="A111" s="63"/>
      <c r="B111" s="166" t="s">
        <v>586</v>
      </c>
      <c r="C111" s="166"/>
      <c r="D111" s="63" t="s">
        <v>62</v>
      </c>
      <c r="E111" s="63" t="s">
        <v>563</v>
      </c>
      <c r="F111" s="63"/>
      <c r="G111" s="76">
        <v>12</v>
      </c>
      <c r="H111" s="63" t="s">
        <v>549</v>
      </c>
      <c r="I111" s="83" t="s">
        <v>127</v>
      </c>
    </row>
    <row r="112" spans="1:9" ht="25.5" customHeight="1" x14ac:dyDescent="0.25">
      <c r="A112" s="63"/>
      <c r="B112" s="166" t="s">
        <v>587</v>
      </c>
      <c r="C112" s="166"/>
      <c r="D112" s="63" t="s">
        <v>62</v>
      </c>
      <c r="E112" s="63" t="s">
        <v>559</v>
      </c>
      <c r="F112" s="63"/>
      <c r="G112" s="76">
        <v>12</v>
      </c>
      <c r="H112" s="63" t="s">
        <v>549</v>
      </c>
      <c r="I112" s="83" t="s">
        <v>127</v>
      </c>
    </row>
    <row r="113" spans="1:9" ht="25.5" customHeight="1" x14ac:dyDescent="0.25">
      <c r="A113" s="63"/>
      <c r="B113" s="166" t="s">
        <v>588</v>
      </c>
      <c r="C113" s="166"/>
      <c r="D113" s="63" t="s">
        <v>62</v>
      </c>
      <c r="E113" s="63" t="s">
        <v>563</v>
      </c>
      <c r="F113" s="63"/>
      <c r="G113" s="76">
        <v>7</v>
      </c>
      <c r="H113" s="63" t="s">
        <v>549</v>
      </c>
      <c r="I113" s="83" t="s">
        <v>127</v>
      </c>
    </row>
    <row r="114" spans="1:9" ht="25.5" customHeight="1" x14ac:dyDescent="0.25">
      <c r="A114" s="165"/>
      <c r="B114" s="166" t="s">
        <v>589</v>
      </c>
      <c r="C114" s="166"/>
      <c r="D114" s="63" t="s">
        <v>62</v>
      </c>
      <c r="E114" s="63" t="s">
        <v>559</v>
      </c>
      <c r="F114" s="63"/>
      <c r="G114" s="76">
        <v>13</v>
      </c>
      <c r="H114" s="165" t="s">
        <v>549</v>
      </c>
      <c r="I114" s="83" t="s">
        <v>127</v>
      </c>
    </row>
    <row r="115" spans="1:9" ht="25.5" customHeight="1" x14ac:dyDescent="0.25">
      <c r="A115" s="165"/>
      <c r="B115" s="166"/>
      <c r="C115" s="166"/>
      <c r="D115" s="63" t="s">
        <v>62</v>
      </c>
      <c r="E115" s="63" t="s">
        <v>563</v>
      </c>
      <c r="F115" s="63"/>
      <c r="G115" s="76">
        <v>6.5</v>
      </c>
      <c r="H115" s="165"/>
      <c r="I115" s="83" t="s">
        <v>127</v>
      </c>
    </row>
    <row r="116" spans="1:9" ht="25.5" customHeight="1" x14ac:dyDescent="0.25">
      <c r="A116" s="63"/>
      <c r="B116" s="166" t="s">
        <v>590</v>
      </c>
      <c r="C116" s="166"/>
      <c r="D116" s="63" t="s">
        <v>62</v>
      </c>
      <c r="E116" s="63" t="s">
        <v>563</v>
      </c>
      <c r="F116" s="63"/>
      <c r="G116" s="76">
        <v>6.5</v>
      </c>
      <c r="H116" s="63" t="s">
        <v>549</v>
      </c>
      <c r="I116" s="83" t="s">
        <v>127</v>
      </c>
    </row>
    <row r="117" spans="1:9" ht="25.5" customHeight="1" x14ac:dyDescent="0.25">
      <c r="A117" s="63"/>
      <c r="B117" s="166" t="s">
        <v>591</v>
      </c>
      <c r="C117" s="166"/>
      <c r="D117" s="63" t="s">
        <v>62</v>
      </c>
      <c r="E117" s="63" t="s">
        <v>563</v>
      </c>
      <c r="F117" s="63"/>
      <c r="G117" s="76">
        <v>6.5</v>
      </c>
      <c r="H117" s="63" t="s">
        <v>549</v>
      </c>
      <c r="I117" s="83" t="s">
        <v>127</v>
      </c>
    </row>
    <row r="118" spans="1:9" ht="25.5" customHeight="1" x14ac:dyDescent="0.25">
      <c r="A118" s="63"/>
      <c r="B118" s="166" t="s">
        <v>592</v>
      </c>
      <c r="C118" s="166"/>
      <c r="D118" s="63" t="s">
        <v>62</v>
      </c>
      <c r="E118" s="63" t="s">
        <v>593</v>
      </c>
      <c r="F118" s="63"/>
      <c r="G118" s="76">
        <v>6.5</v>
      </c>
      <c r="H118" s="63" t="s">
        <v>549</v>
      </c>
      <c r="I118" s="83" t="s">
        <v>127</v>
      </c>
    </row>
    <row r="119" spans="1:9" ht="25.5" customHeight="1" x14ac:dyDescent="0.25">
      <c r="A119" s="165"/>
      <c r="B119" s="166" t="s">
        <v>594</v>
      </c>
      <c r="C119" s="166"/>
      <c r="D119" s="63" t="s">
        <v>62</v>
      </c>
      <c r="E119" s="63" t="s">
        <v>559</v>
      </c>
      <c r="F119" s="63"/>
      <c r="G119" s="76">
        <v>17</v>
      </c>
      <c r="H119" s="165" t="s">
        <v>549</v>
      </c>
      <c r="I119" s="83" t="s">
        <v>127</v>
      </c>
    </row>
    <row r="120" spans="1:9" ht="25.5" customHeight="1" x14ac:dyDescent="0.25">
      <c r="A120" s="165"/>
      <c r="B120" s="166"/>
      <c r="C120" s="166"/>
      <c r="D120" s="63" t="s">
        <v>62</v>
      </c>
      <c r="E120" s="63" t="s">
        <v>563</v>
      </c>
      <c r="F120" s="63"/>
      <c r="G120" s="76">
        <v>9</v>
      </c>
      <c r="H120" s="165"/>
      <c r="I120" s="83" t="s">
        <v>127</v>
      </c>
    </row>
    <row r="121" spans="1:9" ht="25.5" customHeight="1" x14ac:dyDescent="0.25">
      <c r="A121" s="63"/>
      <c r="B121" s="166" t="s">
        <v>595</v>
      </c>
      <c r="C121" s="166"/>
      <c r="D121" s="63" t="s">
        <v>62</v>
      </c>
      <c r="E121" s="63" t="s">
        <v>559</v>
      </c>
      <c r="F121" s="63"/>
      <c r="G121" s="76">
        <v>22</v>
      </c>
      <c r="H121" s="63" t="s">
        <v>549</v>
      </c>
      <c r="I121" s="83" t="s">
        <v>127</v>
      </c>
    </row>
    <row r="122" spans="1:9" ht="25.5" customHeight="1" x14ac:dyDescent="0.25">
      <c r="A122" s="63"/>
      <c r="B122" s="166" t="s">
        <v>596</v>
      </c>
      <c r="C122" s="166"/>
      <c r="D122" s="63" t="s">
        <v>62</v>
      </c>
      <c r="E122" s="63" t="s">
        <v>597</v>
      </c>
      <c r="F122" s="63"/>
      <c r="G122" s="76">
        <v>8</v>
      </c>
      <c r="H122" s="63" t="s">
        <v>549</v>
      </c>
      <c r="I122" s="83" t="s">
        <v>127</v>
      </c>
    </row>
    <row r="123" spans="1:9" ht="25.5" customHeight="1" x14ac:dyDescent="0.25">
      <c r="A123" s="63"/>
      <c r="B123" s="166" t="s">
        <v>598</v>
      </c>
      <c r="C123" s="166"/>
      <c r="D123" s="63" t="s">
        <v>62</v>
      </c>
      <c r="E123" s="63" t="s">
        <v>599</v>
      </c>
      <c r="F123" s="63"/>
      <c r="G123" s="76">
        <v>13</v>
      </c>
      <c r="H123" s="63" t="s">
        <v>549</v>
      </c>
      <c r="I123" s="83" t="s">
        <v>127</v>
      </c>
    </row>
    <row r="124" spans="1:9" ht="25.5" customHeight="1" x14ac:dyDescent="0.25">
      <c r="A124" s="67"/>
      <c r="B124" s="166" t="s">
        <v>600</v>
      </c>
      <c r="C124" s="166"/>
      <c r="D124" s="63" t="s">
        <v>62</v>
      </c>
      <c r="E124" s="63" t="s">
        <v>563</v>
      </c>
      <c r="F124" s="63"/>
      <c r="G124" s="76">
        <v>7</v>
      </c>
      <c r="H124" s="63" t="s">
        <v>549</v>
      </c>
      <c r="I124" s="83" t="s">
        <v>127</v>
      </c>
    </row>
    <row r="125" spans="1:9" ht="25.5" customHeight="1" x14ac:dyDescent="0.25">
      <c r="A125" s="67"/>
      <c r="B125" s="166" t="s">
        <v>601</v>
      </c>
      <c r="C125" s="166"/>
      <c r="D125" s="63" t="s">
        <v>62</v>
      </c>
      <c r="E125" s="63" t="s">
        <v>563</v>
      </c>
      <c r="F125" s="63"/>
      <c r="G125" s="76">
        <v>7</v>
      </c>
      <c r="H125" s="63" t="s">
        <v>549</v>
      </c>
      <c r="I125" s="83" t="s">
        <v>127</v>
      </c>
    </row>
    <row r="126" spans="1:9" ht="25.5" customHeight="1" x14ac:dyDescent="0.25">
      <c r="A126" s="67"/>
      <c r="B126" s="166" t="s">
        <v>602</v>
      </c>
      <c r="C126" s="166"/>
      <c r="D126" s="63" t="s">
        <v>62</v>
      </c>
      <c r="E126" s="63" t="s">
        <v>563</v>
      </c>
      <c r="F126" s="63"/>
      <c r="G126" s="76">
        <v>7</v>
      </c>
      <c r="H126" s="63" t="s">
        <v>549</v>
      </c>
      <c r="I126" s="83" t="s">
        <v>127</v>
      </c>
    </row>
    <row r="127" spans="1:9" ht="25.5" customHeight="1" x14ac:dyDescent="0.25">
      <c r="A127" s="67"/>
      <c r="B127" s="166" t="s">
        <v>603</v>
      </c>
      <c r="C127" s="166"/>
      <c r="D127" s="63" t="s">
        <v>62</v>
      </c>
      <c r="E127" s="63" t="s">
        <v>563</v>
      </c>
      <c r="F127" s="63"/>
      <c r="G127" s="76">
        <v>7</v>
      </c>
      <c r="H127" s="63" t="s">
        <v>549</v>
      </c>
      <c r="I127" s="83" t="s">
        <v>127</v>
      </c>
    </row>
    <row r="128" spans="1:9" ht="25.5" customHeight="1" x14ac:dyDescent="0.25">
      <c r="A128" s="165"/>
      <c r="B128" s="166" t="s">
        <v>604</v>
      </c>
      <c r="C128" s="166"/>
      <c r="D128" s="63" t="s">
        <v>62</v>
      </c>
      <c r="E128" s="63" t="s">
        <v>559</v>
      </c>
      <c r="F128" s="63"/>
      <c r="G128" s="76">
        <v>16</v>
      </c>
      <c r="H128" s="165" t="s">
        <v>549</v>
      </c>
      <c r="I128" s="83" t="s">
        <v>127</v>
      </c>
    </row>
    <row r="129" spans="1:9" ht="25.5" customHeight="1" x14ac:dyDescent="0.25">
      <c r="A129" s="165"/>
      <c r="B129" s="166"/>
      <c r="C129" s="166"/>
      <c r="D129" s="63" t="s">
        <v>62</v>
      </c>
      <c r="E129" s="63" t="s">
        <v>563</v>
      </c>
      <c r="F129" s="63"/>
      <c r="G129" s="76">
        <v>10</v>
      </c>
      <c r="H129" s="165"/>
      <c r="I129" s="83" t="s">
        <v>127</v>
      </c>
    </row>
    <row r="130" spans="1:9" ht="25.5" customHeight="1" x14ac:dyDescent="0.25">
      <c r="A130" s="63"/>
      <c r="B130" s="166" t="s">
        <v>605</v>
      </c>
      <c r="C130" s="166"/>
      <c r="D130" s="63" t="s">
        <v>62</v>
      </c>
      <c r="E130" s="63" t="s">
        <v>559</v>
      </c>
      <c r="F130" s="63"/>
      <c r="G130" s="76">
        <v>16</v>
      </c>
      <c r="H130" s="63" t="s">
        <v>549</v>
      </c>
      <c r="I130" s="83" t="s">
        <v>127</v>
      </c>
    </row>
    <row r="131" spans="1:9" ht="25.5" customHeight="1" x14ac:dyDescent="0.25">
      <c r="A131" s="63"/>
      <c r="B131" s="166" t="s">
        <v>606</v>
      </c>
      <c r="C131" s="166"/>
      <c r="D131" s="63" t="s">
        <v>62</v>
      </c>
      <c r="E131" s="63" t="s">
        <v>563</v>
      </c>
      <c r="F131" s="63"/>
      <c r="G131" s="76">
        <v>10</v>
      </c>
      <c r="H131" s="63" t="s">
        <v>549</v>
      </c>
      <c r="I131" s="83" t="s">
        <v>127</v>
      </c>
    </row>
    <row r="132" spans="1:9" ht="25.5" customHeight="1" x14ac:dyDescent="0.25">
      <c r="A132" s="63" t="s">
        <v>528</v>
      </c>
      <c r="B132" s="165" t="s">
        <v>30</v>
      </c>
      <c r="C132" s="165"/>
      <c r="D132" s="165"/>
      <c r="E132" s="165"/>
      <c r="F132" s="165"/>
      <c r="G132" s="165"/>
      <c r="H132" s="165"/>
      <c r="I132" s="165"/>
    </row>
    <row r="133" spans="1:9" ht="25.5" customHeight="1" x14ac:dyDescent="0.25">
      <c r="A133" s="63"/>
      <c r="B133" s="166" t="s">
        <v>607</v>
      </c>
      <c r="C133" s="166"/>
      <c r="D133" s="63" t="s">
        <v>62</v>
      </c>
      <c r="E133" s="63" t="s">
        <v>608</v>
      </c>
      <c r="F133" s="63"/>
      <c r="G133" s="114">
        <v>81</v>
      </c>
      <c r="H133" s="63" t="s">
        <v>549</v>
      </c>
      <c r="I133" s="63" t="s">
        <v>609</v>
      </c>
    </row>
    <row r="134" spans="1:9" ht="25.5" customHeight="1" x14ac:dyDescent="0.25">
      <c r="A134" s="63"/>
      <c r="B134" s="166" t="s">
        <v>610</v>
      </c>
      <c r="C134" s="166"/>
      <c r="D134" s="63" t="s">
        <v>62</v>
      </c>
      <c r="E134" s="63" t="s">
        <v>608</v>
      </c>
      <c r="F134" s="63"/>
      <c r="G134" s="114">
        <v>80</v>
      </c>
      <c r="H134" s="63" t="s">
        <v>549</v>
      </c>
      <c r="I134" s="63" t="s">
        <v>609</v>
      </c>
    </row>
    <row r="135" spans="1:9" ht="25.5" customHeight="1" x14ac:dyDescent="0.25">
      <c r="A135" s="63"/>
      <c r="B135" s="166" t="s">
        <v>611</v>
      </c>
      <c r="C135" s="166"/>
      <c r="D135" s="63" t="s">
        <v>62</v>
      </c>
      <c r="E135" s="63" t="s">
        <v>608</v>
      </c>
      <c r="F135" s="63"/>
      <c r="G135" s="114">
        <v>59</v>
      </c>
      <c r="H135" s="63" t="s">
        <v>549</v>
      </c>
      <c r="I135" s="63" t="s">
        <v>609</v>
      </c>
    </row>
    <row r="136" spans="1:9" ht="25.5" customHeight="1" x14ac:dyDescent="0.25">
      <c r="A136" s="63"/>
      <c r="B136" s="166" t="s">
        <v>612</v>
      </c>
      <c r="C136" s="166"/>
      <c r="D136" s="63" t="s">
        <v>62</v>
      </c>
      <c r="E136" s="63" t="s">
        <v>608</v>
      </c>
      <c r="F136" s="63"/>
      <c r="G136" s="114">
        <v>79</v>
      </c>
      <c r="H136" s="63" t="s">
        <v>549</v>
      </c>
      <c r="I136" s="63" t="s">
        <v>609</v>
      </c>
    </row>
    <row r="137" spans="1:9" ht="25.5" customHeight="1" x14ac:dyDescent="0.25">
      <c r="A137" s="63"/>
      <c r="B137" s="166" t="s">
        <v>613</v>
      </c>
      <c r="C137" s="166"/>
      <c r="D137" s="63" t="s">
        <v>62</v>
      </c>
      <c r="E137" s="63" t="s">
        <v>608</v>
      </c>
      <c r="F137" s="63"/>
      <c r="G137" s="114">
        <v>79</v>
      </c>
      <c r="H137" s="63" t="s">
        <v>549</v>
      </c>
      <c r="I137" s="63" t="s">
        <v>609</v>
      </c>
    </row>
    <row r="138" spans="1:9" ht="25.5" customHeight="1" x14ac:dyDescent="0.25">
      <c r="A138" s="63"/>
      <c r="B138" s="166" t="s">
        <v>614</v>
      </c>
      <c r="C138" s="166"/>
      <c r="D138" s="63" t="s">
        <v>62</v>
      </c>
      <c r="E138" s="63" t="s">
        <v>608</v>
      </c>
      <c r="F138" s="63"/>
      <c r="G138" s="114">
        <v>79</v>
      </c>
      <c r="H138" s="63" t="s">
        <v>549</v>
      </c>
      <c r="I138" s="63" t="s">
        <v>609</v>
      </c>
    </row>
    <row r="139" spans="1:9" ht="25.5" customHeight="1" x14ac:dyDescent="0.25">
      <c r="A139" s="63"/>
      <c r="B139" s="166" t="s">
        <v>611</v>
      </c>
      <c r="C139" s="166"/>
      <c r="D139" s="63" t="s">
        <v>62</v>
      </c>
      <c r="E139" s="63" t="s">
        <v>615</v>
      </c>
      <c r="F139" s="63"/>
      <c r="G139" s="114">
        <v>35</v>
      </c>
      <c r="H139" s="63" t="s">
        <v>549</v>
      </c>
      <c r="I139" s="63" t="s">
        <v>609</v>
      </c>
    </row>
    <row r="140" spans="1:9" ht="25.5" customHeight="1" x14ac:dyDescent="0.25">
      <c r="A140" s="63"/>
      <c r="B140" s="166" t="s">
        <v>616</v>
      </c>
      <c r="C140" s="166"/>
      <c r="D140" s="63" t="s">
        <v>62</v>
      </c>
      <c r="E140" s="63" t="s">
        <v>615</v>
      </c>
      <c r="F140" s="117"/>
      <c r="G140" s="114">
        <v>35</v>
      </c>
      <c r="H140" s="63" t="s">
        <v>549</v>
      </c>
      <c r="I140" s="63" t="s">
        <v>609</v>
      </c>
    </row>
  </sheetData>
  <mergeCells count="160">
    <mergeCell ref="A1:H1"/>
    <mergeCell ref="A2:H2"/>
    <mergeCell ref="A4:H4"/>
    <mergeCell ref="A5:H5"/>
    <mergeCell ref="A9:H9"/>
    <mergeCell ref="A12:B12"/>
    <mergeCell ref="C12:C13"/>
    <mergeCell ref="E12:F12"/>
    <mergeCell ref="G12:G13"/>
    <mergeCell ref="H12:H13"/>
    <mergeCell ref="A29:A30"/>
    <mergeCell ref="B29:B30"/>
    <mergeCell ref="G29:G30"/>
    <mergeCell ref="H29:H30"/>
    <mergeCell ref="A31:A32"/>
    <mergeCell ref="B31:B32"/>
    <mergeCell ref="G31:G32"/>
    <mergeCell ref="H31:H32"/>
    <mergeCell ref="B14:F14"/>
    <mergeCell ref="B15:H15"/>
    <mergeCell ref="B26:H26"/>
    <mergeCell ref="A27:A28"/>
    <mergeCell ref="B27:B28"/>
    <mergeCell ref="G27:G28"/>
    <mergeCell ref="H27:H28"/>
    <mergeCell ref="A39:A40"/>
    <mergeCell ref="B39:B40"/>
    <mergeCell ref="G39:G40"/>
    <mergeCell ref="H39:H40"/>
    <mergeCell ref="A41:A42"/>
    <mergeCell ref="B41:B42"/>
    <mergeCell ref="G41:G42"/>
    <mergeCell ref="H41:H42"/>
    <mergeCell ref="A35:A36"/>
    <mergeCell ref="B35:B36"/>
    <mergeCell ref="G35:G36"/>
    <mergeCell ref="H35:H36"/>
    <mergeCell ref="A37:A38"/>
    <mergeCell ref="B37:B38"/>
    <mergeCell ref="G37:G38"/>
    <mergeCell ref="H37:H38"/>
    <mergeCell ref="A43:A44"/>
    <mergeCell ref="B43:B44"/>
    <mergeCell ref="G43:G44"/>
    <mergeCell ref="H43:H44"/>
    <mergeCell ref="A45:H45"/>
    <mergeCell ref="A47:B47"/>
    <mergeCell ref="C47:C48"/>
    <mergeCell ref="E47:F47"/>
    <mergeCell ref="G47:G48"/>
    <mergeCell ref="H47:H48"/>
    <mergeCell ref="B55:C55"/>
    <mergeCell ref="B56:C56"/>
    <mergeCell ref="B57:C57"/>
    <mergeCell ref="B58:C58"/>
    <mergeCell ref="B59:C59"/>
    <mergeCell ref="B60:C60"/>
    <mergeCell ref="B49:I49"/>
    <mergeCell ref="B50:I50"/>
    <mergeCell ref="A51:A52"/>
    <mergeCell ref="B51:I52"/>
    <mergeCell ref="B53:C53"/>
    <mergeCell ref="B54:C54"/>
    <mergeCell ref="B67:C67"/>
    <mergeCell ref="B68:C68"/>
    <mergeCell ref="B69:C69"/>
    <mergeCell ref="B70:I70"/>
    <mergeCell ref="B71:I71"/>
    <mergeCell ref="A72:A73"/>
    <mergeCell ref="B72:C73"/>
    <mergeCell ref="H72:H73"/>
    <mergeCell ref="B61:C61"/>
    <mergeCell ref="B62:C62"/>
    <mergeCell ref="B63:C63"/>
    <mergeCell ref="B64:C64"/>
    <mergeCell ref="B65:I65"/>
    <mergeCell ref="B66:C66"/>
    <mergeCell ref="A79:A80"/>
    <mergeCell ref="B79:C80"/>
    <mergeCell ref="H79:H80"/>
    <mergeCell ref="A81:A82"/>
    <mergeCell ref="B81:C82"/>
    <mergeCell ref="H81:H82"/>
    <mergeCell ref="B74:C74"/>
    <mergeCell ref="B75:C75"/>
    <mergeCell ref="B76:C76"/>
    <mergeCell ref="A77:A78"/>
    <mergeCell ref="B77:C78"/>
    <mergeCell ref="H77:H78"/>
    <mergeCell ref="A88:A89"/>
    <mergeCell ref="B88:C89"/>
    <mergeCell ref="H88:H89"/>
    <mergeCell ref="A90:A91"/>
    <mergeCell ref="B90:C91"/>
    <mergeCell ref="H90:H91"/>
    <mergeCell ref="A83:A84"/>
    <mergeCell ref="B83:C84"/>
    <mergeCell ref="H83:H84"/>
    <mergeCell ref="B85:C85"/>
    <mergeCell ref="A86:A87"/>
    <mergeCell ref="B86:C87"/>
    <mergeCell ref="H86:H87"/>
    <mergeCell ref="A96:A97"/>
    <mergeCell ref="B96:C97"/>
    <mergeCell ref="H96:H97"/>
    <mergeCell ref="A98:A99"/>
    <mergeCell ref="B98:C99"/>
    <mergeCell ref="H98:H99"/>
    <mergeCell ref="A92:A93"/>
    <mergeCell ref="B92:C93"/>
    <mergeCell ref="H92:H93"/>
    <mergeCell ref="A94:A95"/>
    <mergeCell ref="B94:C95"/>
    <mergeCell ref="H94:H95"/>
    <mergeCell ref="A105:A106"/>
    <mergeCell ref="B105:C106"/>
    <mergeCell ref="H105:H106"/>
    <mergeCell ref="B107:C107"/>
    <mergeCell ref="B108:C108"/>
    <mergeCell ref="B109:C109"/>
    <mergeCell ref="B100:C100"/>
    <mergeCell ref="B101:C101"/>
    <mergeCell ref="A102:A103"/>
    <mergeCell ref="B102:C103"/>
    <mergeCell ref="H102:H103"/>
    <mergeCell ref="B104:C104"/>
    <mergeCell ref="H114:H115"/>
    <mergeCell ref="B116:C116"/>
    <mergeCell ref="B117:C117"/>
    <mergeCell ref="B118:C118"/>
    <mergeCell ref="A119:A120"/>
    <mergeCell ref="B119:C120"/>
    <mergeCell ref="H119:H120"/>
    <mergeCell ref="B110:C110"/>
    <mergeCell ref="B111:C111"/>
    <mergeCell ref="B112:C112"/>
    <mergeCell ref="B113:C113"/>
    <mergeCell ref="A114:A115"/>
    <mergeCell ref="B114:C115"/>
    <mergeCell ref="B127:C127"/>
    <mergeCell ref="A128:A129"/>
    <mergeCell ref="B128:C129"/>
    <mergeCell ref="H128:H129"/>
    <mergeCell ref="B130:C130"/>
    <mergeCell ref="B131:C131"/>
    <mergeCell ref="B121:C121"/>
    <mergeCell ref="B122:C122"/>
    <mergeCell ref="B123:C123"/>
    <mergeCell ref="B124:C124"/>
    <mergeCell ref="B125:C125"/>
    <mergeCell ref="B126:C126"/>
    <mergeCell ref="B138:C138"/>
    <mergeCell ref="B139:C139"/>
    <mergeCell ref="B140:C140"/>
    <mergeCell ref="B132:I132"/>
    <mergeCell ref="B133:C133"/>
    <mergeCell ref="B134:C134"/>
    <mergeCell ref="B135:C135"/>
    <mergeCell ref="B136:C136"/>
    <mergeCell ref="B137:C137"/>
  </mergeCells>
  <printOptions horizontalCentered="1"/>
  <pageMargins left="0.19685039370078741" right="0.19685039370078741" top="0.78740157480314965" bottom="0.19685039370078741" header="0.31496062992125984" footer="0.31496062992125984"/>
  <pageSetup paperSize="9" firstPageNumber="25" orientation="landscape" useFirstPageNumber="1" r:id="rId1"/>
  <headerFooter differentFirst="1">
    <oddHeader>&amp;C&amp;"Times New Roman,обычный"&amp;14&amp;P</oddHeader>
    <firstHeader>&amp;C&amp;"Times New Roman,обычный"&amp;14&amp;P</firstHeader>
  </headerFooter>
  <rowBreaks count="6" manualBreakCount="6">
    <brk id="25" max="7" man="1"/>
    <brk id="42" max="7" man="1"/>
    <brk id="44" max="7" man="1"/>
    <brk id="64" max="7" man="1"/>
    <brk id="85" max="7" man="1"/>
    <brk id="103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view="pageBreakPreview" zoomScale="110" zoomScaleNormal="80" zoomScaleSheetLayoutView="110" workbookViewId="0">
      <selection activeCell="G12" sqref="B12:I27"/>
    </sheetView>
  </sheetViews>
  <sheetFormatPr defaultRowHeight="12.75" x14ac:dyDescent="0.2"/>
  <cols>
    <col min="1" max="1" width="8.42578125" style="97" customWidth="1"/>
    <col min="2" max="2" width="11.28515625" style="97" customWidth="1"/>
    <col min="3" max="3" width="27.85546875" style="97" customWidth="1"/>
    <col min="4" max="4" width="9.42578125" style="97" customWidth="1"/>
    <col min="5" max="5" width="12.5703125" style="97" customWidth="1"/>
    <col min="6" max="6" width="8.42578125" style="97" customWidth="1"/>
    <col min="7" max="7" width="9.5703125" style="97" customWidth="1"/>
    <col min="8" max="8" width="15.85546875" style="97" customWidth="1"/>
    <col min="9" max="9" width="39.42578125" style="97" customWidth="1"/>
    <col min="10" max="10" width="12.28515625" style="97" customWidth="1"/>
    <col min="11" max="11" width="13.5703125" style="97" customWidth="1"/>
    <col min="12" max="12" width="12" style="97" customWidth="1"/>
    <col min="13" max="13" width="9.140625" style="97"/>
    <col min="14" max="17" width="9.140625" style="96"/>
    <col min="18" max="16384" width="9.140625" style="97"/>
  </cols>
  <sheetData>
    <row r="1" spans="1:17" s="93" customFormat="1" ht="18.75" x14ac:dyDescent="0.3">
      <c r="A1" s="204" t="s">
        <v>618</v>
      </c>
      <c r="B1" s="204"/>
      <c r="C1" s="204"/>
      <c r="D1" s="204"/>
      <c r="E1" s="204"/>
      <c r="F1" s="204"/>
      <c r="G1" s="204"/>
      <c r="H1" s="204"/>
      <c r="I1" s="204"/>
      <c r="N1" s="94"/>
      <c r="O1" s="94"/>
      <c r="P1" s="94"/>
      <c r="Q1" s="94"/>
    </row>
    <row r="2" spans="1:17" s="93" customFormat="1" ht="18.75" x14ac:dyDescent="0.3">
      <c r="A2" s="204" t="s">
        <v>1</v>
      </c>
      <c r="B2" s="204"/>
      <c r="C2" s="204"/>
      <c r="D2" s="204"/>
      <c r="E2" s="204"/>
      <c r="F2" s="204"/>
      <c r="G2" s="204"/>
      <c r="H2" s="204"/>
      <c r="I2" s="204"/>
      <c r="N2" s="94"/>
      <c r="O2" s="94"/>
      <c r="P2" s="94"/>
      <c r="Q2" s="94"/>
    </row>
    <row r="3" spans="1:17" s="93" customFormat="1" ht="18.75" x14ac:dyDescent="0.3">
      <c r="A3" s="252" t="s">
        <v>452</v>
      </c>
      <c r="B3" s="252"/>
      <c r="C3" s="252"/>
      <c r="D3" s="252"/>
      <c r="E3" s="252"/>
      <c r="F3" s="252"/>
      <c r="G3" s="252"/>
      <c r="H3" s="252"/>
      <c r="I3" s="252"/>
      <c r="N3" s="94"/>
      <c r="O3" s="94"/>
      <c r="P3" s="94"/>
      <c r="Q3" s="94"/>
    </row>
    <row r="4" spans="1:17" s="93" customFormat="1" ht="18.75" x14ac:dyDescent="0.3">
      <c r="A4" s="95"/>
      <c r="N4" s="94"/>
      <c r="O4" s="94"/>
      <c r="P4" s="94"/>
      <c r="Q4" s="94"/>
    </row>
    <row r="5" spans="1:17" s="93" customFormat="1" ht="18.75" x14ac:dyDescent="0.3">
      <c r="A5" s="208" t="s">
        <v>2</v>
      </c>
      <c r="B5" s="208"/>
      <c r="C5" s="208"/>
      <c r="D5" s="208"/>
      <c r="E5" s="208"/>
      <c r="F5" s="208"/>
      <c r="G5" s="208"/>
      <c r="H5" s="208"/>
      <c r="I5" s="208"/>
      <c r="N5" s="94"/>
      <c r="O5" s="94"/>
      <c r="P5" s="94"/>
      <c r="Q5" s="94"/>
    </row>
    <row r="6" spans="1:17" ht="9" customHeight="1" x14ac:dyDescent="0.2"/>
    <row r="7" spans="1:17" ht="43.5" customHeight="1" x14ac:dyDescent="0.2">
      <c r="A7" s="253" t="s">
        <v>31</v>
      </c>
      <c r="B7" s="254"/>
      <c r="C7" s="255"/>
      <c r="D7" s="207" t="s">
        <v>3</v>
      </c>
      <c r="E7" s="70" t="s">
        <v>4</v>
      </c>
      <c r="F7" s="207" t="s">
        <v>6</v>
      </c>
      <c r="G7" s="207"/>
      <c r="H7" s="207" t="s">
        <v>454</v>
      </c>
      <c r="I7" s="219" t="s">
        <v>455</v>
      </c>
      <c r="J7" s="96"/>
      <c r="K7" s="96"/>
      <c r="L7" s="96"/>
      <c r="M7" s="96"/>
    </row>
    <row r="8" spans="1:17" ht="55.5" customHeight="1" x14ac:dyDescent="0.2">
      <c r="A8" s="70" t="s">
        <v>11</v>
      </c>
      <c r="B8" s="207" t="s">
        <v>12</v>
      </c>
      <c r="C8" s="207"/>
      <c r="D8" s="207"/>
      <c r="E8" s="70" t="s">
        <v>633</v>
      </c>
      <c r="F8" s="70" t="s">
        <v>9</v>
      </c>
      <c r="G8" s="70" t="s">
        <v>10</v>
      </c>
      <c r="H8" s="207"/>
      <c r="I8" s="220"/>
      <c r="J8" s="98" t="s">
        <v>456</v>
      </c>
      <c r="K8" s="98" t="s">
        <v>457</v>
      </c>
      <c r="L8" s="98" t="s">
        <v>458</v>
      </c>
      <c r="M8" s="96"/>
    </row>
    <row r="9" spans="1:17" ht="29.25" customHeight="1" x14ac:dyDescent="0.2">
      <c r="A9" s="99" t="s">
        <v>459</v>
      </c>
      <c r="B9" s="231" t="s">
        <v>13</v>
      </c>
      <c r="C9" s="232"/>
      <c r="D9" s="232"/>
      <c r="E9" s="232"/>
      <c r="F9" s="232"/>
      <c r="G9" s="233"/>
      <c r="H9" s="135" t="s">
        <v>462</v>
      </c>
      <c r="I9" s="147" t="s">
        <v>630</v>
      </c>
      <c r="J9" s="96"/>
      <c r="K9" s="96"/>
      <c r="L9" s="96"/>
      <c r="M9" s="96"/>
    </row>
    <row r="10" spans="1:17" ht="27.75" customHeight="1" x14ac:dyDescent="0.2">
      <c r="A10" s="63" t="s">
        <v>460</v>
      </c>
      <c r="B10" s="165" t="s">
        <v>14</v>
      </c>
      <c r="C10" s="165"/>
      <c r="D10" s="165"/>
      <c r="E10" s="165"/>
      <c r="F10" s="165"/>
      <c r="G10" s="165"/>
      <c r="H10" s="165"/>
      <c r="I10" s="165"/>
      <c r="J10" s="96"/>
      <c r="K10" s="96"/>
      <c r="L10" s="96"/>
      <c r="M10" s="96"/>
    </row>
    <row r="11" spans="1:17" ht="27.75" customHeight="1" x14ac:dyDescent="0.2">
      <c r="A11" s="69">
        <v>37296</v>
      </c>
      <c r="B11" s="166" t="s">
        <v>415</v>
      </c>
      <c r="C11" s="166"/>
      <c r="D11" s="63" t="s">
        <v>62</v>
      </c>
      <c r="E11" s="63" t="s">
        <v>461</v>
      </c>
      <c r="F11" s="100">
        <f>J11*L11</f>
        <v>17</v>
      </c>
      <c r="G11" s="100">
        <f>J11*K11</f>
        <v>136</v>
      </c>
      <c r="H11" s="83" t="s">
        <v>462</v>
      </c>
      <c r="I11" s="63" t="s">
        <v>418</v>
      </c>
      <c r="J11" s="96">
        <f>3.4</f>
        <v>3.4</v>
      </c>
      <c r="K11" s="96">
        <v>40</v>
      </c>
      <c r="L11" s="96">
        <v>5</v>
      </c>
      <c r="M11" s="96"/>
      <c r="N11" s="96">
        <v>14.65</v>
      </c>
      <c r="O11" s="96">
        <v>117.2</v>
      </c>
      <c r="P11" s="101">
        <f>N11-F11</f>
        <v>-2.3499999999999996</v>
      </c>
      <c r="Q11" s="101">
        <f>O11-G11</f>
        <v>-18.799999999999997</v>
      </c>
    </row>
    <row r="12" spans="1:17" ht="27.75" customHeight="1" x14ac:dyDescent="0.2">
      <c r="A12" s="250">
        <v>37661</v>
      </c>
      <c r="B12" s="210" t="s">
        <v>419</v>
      </c>
      <c r="C12" s="210"/>
      <c r="D12" s="185" t="s">
        <v>62</v>
      </c>
      <c r="E12" s="185" t="s">
        <v>461</v>
      </c>
      <c r="F12" s="246">
        <f>J12*L12</f>
        <v>17</v>
      </c>
      <c r="G12" s="246">
        <f>J12*K12</f>
        <v>136</v>
      </c>
      <c r="H12" s="241" t="s">
        <v>462</v>
      </c>
      <c r="I12" s="185" t="s">
        <v>418</v>
      </c>
      <c r="J12" s="96">
        <f>3.4</f>
        <v>3.4</v>
      </c>
      <c r="K12" s="96">
        <v>40</v>
      </c>
      <c r="L12" s="96">
        <v>5</v>
      </c>
      <c r="M12" s="96"/>
      <c r="N12" s="96">
        <v>14.65</v>
      </c>
      <c r="O12" s="96">
        <v>117.2</v>
      </c>
      <c r="P12" s="101">
        <f t="shared" ref="P12:Q27" si="0">N12-F12</f>
        <v>-2.3499999999999996</v>
      </c>
      <c r="Q12" s="101">
        <f t="shared" si="0"/>
        <v>-18.799999999999997</v>
      </c>
    </row>
    <row r="13" spans="1:17" ht="27.75" customHeight="1" x14ac:dyDescent="0.2">
      <c r="A13" s="251"/>
      <c r="B13" s="210"/>
      <c r="C13" s="210"/>
      <c r="D13" s="186"/>
      <c r="E13" s="186"/>
      <c r="F13" s="247"/>
      <c r="G13" s="247"/>
      <c r="H13" s="242"/>
      <c r="I13" s="186"/>
      <c r="J13" s="96">
        <f>3.3</f>
        <v>3.3</v>
      </c>
      <c r="K13" s="96">
        <v>50</v>
      </c>
      <c r="L13" s="96">
        <v>5</v>
      </c>
      <c r="M13" s="96"/>
      <c r="N13" s="96">
        <v>11.7</v>
      </c>
      <c r="O13" s="96">
        <v>117</v>
      </c>
      <c r="P13" s="101">
        <f t="shared" si="0"/>
        <v>11.7</v>
      </c>
      <c r="Q13" s="101">
        <f t="shared" si="0"/>
        <v>117</v>
      </c>
    </row>
    <row r="14" spans="1:17" ht="27.75" customHeight="1" x14ac:dyDescent="0.2">
      <c r="A14" s="187">
        <v>39489</v>
      </c>
      <c r="B14" s="210" t="s">
        <v>421</v>
      </c>
      <c r="C14" s="210"/>
      <c r="D14" s="185" t="s">
        <v>463</v>
      </c>
      <c r="E14" s="185" t="s">
        <v>464</v>
      </c>
      <c r="F14" s="246">
        <f>J14*L14</f>
        <v>17</v>
      </c>
      <c r="G14" s="248">
        <v>119</v>
      </c>
      <c r="H14" s="241" t="s">
        <v>462</v>
      </c>
      <c r="I14" s="185" t="s">
        <v>418</v>
      </c>
      <c r="J14" s="96">
        <f>3.4</f>
        <v>3.4</v>
      </c>
      <c r="K14" s="96">
        <v>36</v>
      </c>
      <c r="L14" s="96">
        <v>5</v>
      </c>
      <c r="M14" s="96"/>
      <c r="N14" s="96">
        <v>14.65</v>
      </c>
      <c r="O14" s="96">
        <v>105.48</v>
      </c>
      <c r="P14" s="101">
        <f t="shared" si="0"/>
        <v>-2.3499999999999996</v>
      </c>
      <c r="Q14" s="101">
        <f t="shared" si="0"/>
        <v>-13.519999999999996</v>
      </c>
    </row>
    <row r="15" spans="1:17" ht="27.75" customHeight="1" x14ac:dyDescent="0.2">
      <c r="A15" s="187"/>
      <c r="B15" s="210"/>
      <c r="C15" s="210"/>
      <c r="D15" s="186"/>
      <c r="E15" s="186"/>
      <c r="F15" s="247"/>
      <c r="G15" s="249"/>
      <c r="H15" s="242"/>
      <c r="I15" s="186"/>
      <c r="J15" s="96">
        <f>3.3</f>
        <v>3.3</v>
      </c>
      <c r="K15" s="96">
        <v>46</v>
      </c>
      <c r="L15" s="96">
        <v>5</v>
      </c>
      <c r="M15" s="96"/>
      <c r="N15" s="96">
        <v>14.65</v>
      </c>
      <c r="O15" s="96">
        <v>134.78</v>
      </c>
      <c r="P15" s="101">
        <f t="shared" si="0"/>
        <v>14.65</v>
      </c>
      <c r="Q15" s="101">
        <f t="shared" si="0"/>
        <v>134.78</v>
      </c>
    </row>
    <row r="16" spans="1:17" ht="27.75" customHeight="1" x14ac:dyDescent="0.2">
      <c r="A16" s="187"/>
      <c r="B16" s="210"/>
      <c r="C16" s="210"/>
      <c r="D16" s="157" t="s">
        <v>157</v>
      </c>
      <c r="E16" s="157" t="s">
        <v>465</v>
      </c>
      <c r="F16" s="127">
        <f>J16*L16</f>
        <v>13.55</v>
      </c>
      <c r="G16" s="161">
        <v>121.95</v>
      </c>
      <c r="H16" s="120" t="s">
        <v>462</v>
      </c>
      <c r="I16" s="157" t="s">
        <v>418</v>
      </c>
      <c r="J16" s="96">
        <f>2.71</f>
        <v>2.71</v>
      </c>
      <c r="K16" s="96">
        <v>46</v>
      </c>
      <c r="L16" s="96">
        <v>5</v>
      </c>
      <c r="M16" s="96"/>
      <c r="N16" s="96">
        <v>11.7</v>
      </c>
      <c r="O16" s="96">
        <v>107.63999999999999</v>
      </c>
      <c r="P16" s="101">
        <f t="shared" si="0"/>
        <v>-1.8500000000000014</v>
      </c>
      <c r="Q16" s="101">
        <f t="shared" si="0"/>
        <v>-14.310000000000016</v>
      </c>
    </row>
    <row r="17" spans="1:17" ht="27.75" customHeight="1" x14ac:dyDescent="0.2">
      <c r="A17" s="187">
        <v>39855</v>
      </c>
      <c r="B17" s="210" t="s">
        <v>423</v>
      </c>
      <c r="C17" s="210"/>
      <c r="D17" s="157" t="s">
        <v>62</v>
      </c>
      <c r="E17" s="157" t="s">
        <v>464</v>
      </c>
      <c r="F17" s="127">
        <f>J17*L17</f>
        <v>17</v>
      </c>
      <c r="G17" s="161">
        <v>119</v>
      </c>
      <c r="H17" s="120" t="s">
        <v>462</v>
      </c>
      <c r="I17" s="157" t="s">
        <v>418</v>
      </c>
      <c r="J17" s="102">
        <v>3.4</v>
      </c>
      <c r="K17" s="96">
        <v>36</v>
      </c>
      <c r="L17" s="96">
        <v>5</v>
      </c>
      <c r="M17" s="96"/>
      <c r="N17" s="96">
        <v>14.65</v>
      </c>
      <c r="O17" s="96">
        <v>105.48</v>
      </c>
      <c r="P17" s="101">
        <f t="shared" si="0"/>
        <v>-2.3499999999999996</v>
      </c>
      <c r="Q17" s="101">
        <f t="shared" si="0"/>
        <v>-13.519999999999996</v>
      </c>
    </row>
    <row r="18" spans="1:17" ht="27.75" customHeight="1" x14ac:dyDescent="0.2">
      <c r="A18" s="187"/>
      <c r="B18" s="210"/>
      <c r="C18" s="210"/>
      <c r="D18" s="157" t="s">
        <v>157</v>
      </c>
      <c r="E18" s="157" t="s">
        <v>465</v>
      </c>
      <c r="F18" s="127">
        <f t="shared" ref="F18:F27" si="1">J18*L18</f>
        <v>13.55</v>
      </c>
      <c r="G18" s="161">
        <v>121.95</v>
      </c>
      <c r="H18" s="120" t="s">
        <v>462</v>
      </c>
      <c r="I18" s="157" t="s">
        <v>418</v>
      </c>
      <c r="J18" s="102">
        <v>2.71</v>
      </c>
      <c r="K18" s="96">
        <v>46</v>
      </c>
      <c r="L18" s="96">
        <v>5</v>
      </c>
      <c r="M18" s="96"/>
      <c r="N18" s="96">
        <v>11.7</v>
      </c>
      <c r="O18" s="96">
        <v>107.63999999999999</v>
      </c>
      <c r="P18" s="101">
        <f t="shared" si="0"/>
        <v>-1.8500000000000014</v>
      </c>
      <c r="Q18" s="101">
        <f t="shared" si="0"/>
        <v>-14.310000000000016</v>
      </c>
    </row>
    <row r="19" spans="1:17" ht="27.75" customHeight="1" x14ac:dyDescent="0.2">
      <c r="A19" s="187">
        <v>40585</v>
      </c>
      <c r="B19" s="210" t="s">
        <v>425</v>
      </c>
      <c r="C19" s="210"/>
      <c r="D19" s="185" t="s">
        <v>62</v>
      </c>
      <c r="E19" s="185" t="s">
        <v>464</v>
      </c>
      <c r="F19" s="246">
        <f t="shared" si="1"/>
        <v>17</v>
      </c>
      <c r="G19" s="248">
        <v>119</v>
      </c>
      <c r="H19" s="241" t="s">
        <v>462</v>
      </c>
      <c r="I19" s="157" t="s">
        <v>418</v>
      </c>
      <c r="J19" s="96">
        <f>3.4</f>
        <v>3.4</v>
      </c>
      <c r="K19" s="96">
        <v>36</v>
      </c>
      <c r="L19" s="96">
        <v>5</v>
      </c>
      <c r="M19" s="96"/>
      <c r="N19" s="96">
        <v>14.65</v>
      </c>
      <c r="O19" s="96">
        <v>105.48</v>
      </c>
      <c r="P19" s="101">
        <f t="shared" si="0"/>
        <v>-2.3499999999999996</v>
      </c>
      <c r="Q19" s="101">
        <f t="shared" si="0"/>
        <v>-13.519999999999996</v>
      </c>
    </row>
    <row r="20" spans="1:17" ht="27.75" customHeight="1" x14ac:dyDescent="0.2">
      <c r="A20" s="187"/>
      <c r="B20" s="210"/>
      <c r="C20" s="210"/>
      <c r="D20" s="186"/>
      <c r="E20" s="186"/>
      <c r="F20" s="247"/>
      <c r="G20" s="249"/>
      <c r="H20" s="242"/>
      <c r="I20" s="157" t="s">
        <v>418</v>
      </c>
      <c r="J20" s="96">
        <f>3.3</f>
        <v>3.3</v>
      </c>
      <c r="K20" s="96">
        <v>46</v>
      </c>
      <c r="L20" s="96">
        <v>5</v>
      </c>
      <c r="M20" s="96"/>
      <c r="N20" s="96">
        <v>11.7</v>
      </c>
      <c r="O20" s="96">
        <v>107.63999999999999</v>
      </c>
      <c r="P20" s="101">
        <f t="shared" si="0"/>
        <v>11.7</v>
      </c>
      <c r="Q20" s="101">
        <f t="shared" si="0"/>
        <v>107.63999999999999</v>
      </c>
    </row>
    <row r="21" spans="1:17" ht="27.75" customHeight="1" x14ac:dyDescent="0.2">
      <c r="A21" s="63" t="s">
        <v>466</v>
      </c>
      <c r="B21" s="194" t="s">
        <v>15</v>
      </c>
      <c r="C21" s="194"/>
      <c r="D21" s="194"/>
      <c r="E21" s="194"/>
      <c r="F21" s="194"/>
      <c r="G21" s="194"/>
      <c r="H21" s="194"/>
      <c r="I21" s="194"/>
      <c r="J21" s="96"/>
      <c r="K21" s="96"/>
      <c r="L21" s="96">
        <v>5</v>
      </c>
      <c r="M21" s="96"/>
      <c r="P21" s="101">
        <f t="shared" si="0"/>
        <v>0</v>
      </c>
      <c r="Q21" s="101">
        <f t="shared" si="0"/>
        <v>0</v>
      </c>
    </row>
    <row r="22" spans="1:17" s="104" customFormat="1" ht="27.75" customHeight="1" x14ac:dyDescent="0.2">
      <c r="A22" s="243">
        <v>37661</v>
      </c>
      <c r="B22" s="244" t="s">
        <v>419</v>
      </c>
      <c r="C22" s="244"/>
      <c r="D22" s="46" t="s">
        <v>62</v>
      </c>
      <c r="E22" s="46" t="s">
        <v>467</v>
      </c>
      <c r="F22" s="162">
        <f>J22*L22</f>
        <v>17</v>
      </c>
      <c r="G22" s="162">
        <f>J22*K22</f>
        <v>102</v>
      </c>
      <c r="H22" s="120" t="s">
        <v>462</v>
      </c>
      <c r="I22" s="157" t="s">
        <v>418</v>
      </c>
      <c r="J22" s="96">
        <f>3.4</f>
        <v>3.4</v>
      </c>
      <c r="K22" s="103">
        <v>30</v>
      </c>
      <c r="L22" s="96">
        <v>5</v>
      </c>
      <c r="M22" s="103"/>
      <c r="N22" s="103">
        <v>14.65</v>
      </c>
      <c r="O22" s="103">
        <v>87.9</v>
      </c>
      <c r="P22" s="101">
        <f t="shared" si="0"/>
        <v>-2.3499999999999996</v>
      </c>
      <c r="Q22" s="101">
        <f t="shared" si="0"/>
        <v>-14.099999999999994</v>
      </c>
    </row>
    <row r="23" spans="1:17" s="104" customFormat="1" ht="27.75" customHeight="1" x14ac:dyDescent="0.2">
      <c r="A23" s="243"/>
      <c r="B23" s="244"/>
      <c r="C23" s="244"/>
      <c r="D23" s="46" t="s">
        <v>157</v>
      </c>
      <c r="E23" s="46" t="s">
        <v>461</v>
      </c>
      <c r="F23" s="162">
        <f>J23*L23</f>
        <v>13.55</v>
      </c>
      <c r="G23" s="162">
        <f>J23*K23</f>
        <v>108.4</v>
      </c>
      <c r="H23" s="120" t="s">
        <v>462</v>
      </c>
      <c r="I23" s="157" t="s">
        <v>418</v>
      </c>
      <c r="J23" s="96">
        <f>2.71</f>
        <v>2.71</v>
      </c>
      <c r="K23" s="103">
        <v>40</v>
      </c>
      <c r="L23" s="96">
        <v>5</v>
      </c>
      <c r="M23" s="103"/>
      <c r="N23" s="103">
        <v>11.7</v>
      </c>
      <c r="O23" s="103">
        <v>93.6</v>
      </c>
      <c r="P23" s="101">
        <f t="shared" si="0"/>
        <v>-1.8500000000000014</v>
      </c>
      <c r="Q23" s="101">
        <f t="shared" si="0"/>
        <v>-14.800000000000011</v>
      </c>
    </row>
    <row r="24" spans="1:17" s="104" customFormat="1" ht="27.75" customHeight="1" x14ac:dyDescent="0.2">
      <c r="A24" s="243">
        <v>39489</v>
      </c>
      <c r="B24" s="244" t="s">
        <v>421</v>
      </c>
      <c r="C24" s="244"/>
      <c r="D24" s="175" t="s">
        <v>157</v>
      </c>
      <c r="E24" s="175" t="s">
        <v>464</v>
      </c>
      <c r="F24" s="246">
        <f>J25*L25</f>
        <v>13.55</v>
      </c>
      <c r="G24" s="248">
        <v>94.85</v>
      </c>
      <c r="H24" s="241" t="s">
        <v>462</v>
      </c>
      <c r="I24" s="157" t="s">
        <v>418</v>
      </c>
      <c r="J24" s="96">
        <f>2.71</f>
        <v>2.71</v>
      </c>
      <c r="K24" s="103">
        <v>26</v>
      </c>
      <c r="L24" s="96">
        <v>5</v>
      </c>
      <c r="M24" s="103"/>
      <c r="N24" s="103">
        <v>14.65</v>
      </c>
      <c r="O24" s="103">
        <v>76.180000000000007</v>
      </c>
      <c r="P24" s="101" t="e">
        <f>N24-#REF!</f>
        <v>#REF!</v>
      </c>
      <c r="Q24" s="101" t="e">
        <f>O24-#REF!</f>
        <v>#REF!</v>
      </c>
    </row>
    <row r="25" spans="1:17" s="104" customFormat="1" ht="27.75" customHeight="1" x14ac:dyDescent="0.2">
      <c r="A25" s="243"/>
      <c r="B25" s="244"/>
      <c r="C25" s="244"/>
      <c r="D25" s="245"/>
      <c r="E25" s="245"/>
      <c r="F25" s="247"/>
      <c r="G25" s="249"/>
      <c r="H25" s="242"/>
      <c r="I25" s="157" t="s">
        <v>418</v>
      </c>
      <c r="J25" s="96">
        <v>2.71</v>
      </c>
      <c r="K25" s="103">
        <v>36</v>
      </c>
      <c r="L25" s="96">
        <v>5</v>
      </c>
      <c r="M25" s="103"/>
      <c r="N25" s="103">
        <v>11.7</v>
      </c>
      <c r="O25" s="103">
        <v>84.24</v>
      </c>
      <c r="P25" s="101">
        <f>N25-F24</f>
        <v>-1.8500000000000014</v>
      </c>
      <c r="Q25" s="101">
        <f>O25-G24</f>
        <v>-10.61</v>
      </c>
    </row>
    <row r="26" spans="1:17" s="104" customFormat="1" ht="27.75" customHeight="1" x14ac:dyDescent="0.2">
      <c r="A26" s="243">
        <v>39855</v>
      </c>
      <c r="B26" s="244" t="s">
        <v>423</v>
      </c>
      <c r="C26" s="244"/>
      <c r="D26" s="46" t="s">
        <v>62</v>
      </c>
      <c r="E26" s="46" t="s">
        <v>468</v>
      </c>
      <c r="F26" s="162">
        <f t="shared" si="1"/>
        <v>17</v>
      </c>
      <c r="G26" s="163">
        <v>85</v>
      </c>
      <c r="H26" s="120" t="s">
        <v>462</v>
      </c>
      <c r="I26" s="157" t="s">
        <v>418</v>
      </c>
      <c r="J26" s="96">
        <f>3.4</f>
        <v>3.4</v>
      </c>
      <c r="K26" s="103">
        <v>26</v>
      </c>
      <c r="L26" s="96">
        <v>5</v>
      </c>
      <c r="M26" s="103"/>
      <c r="N26" s="103">
        <v>14.65</v>
      </c>
      <c r="O26" s="103">
        <v>76.180000000000007</v>
      </c>
      <c r="P26" s="101">
        <f t="shared" si="0"/>
        <v>-2.3499999999999996</v>
      </c>
      <c r="Q26" s="101">
        <f t="shared" si="0"/>
        <v>-8.8199999999999932</v>
      </c>
    </row>
    <row r="27" spans="1:17" s="104" customFormat="1" ht="27.75" customHeight="1" x14ac:dyDescent="0.2">
      <c r="A27" s="243"/>
      <c r="B27" s="244"/>
      <c r="C27" s="244"/>
      <c r="D27" s="46" t="s">
        <v>157</v>
      </c>
      <c r="E27" s="46" t="s">
        <v>464</v>
      </c>
      <c r="F27" s="162">
        <f t="shared" si="1"/>
        <v>13.55</v>
      </c>
      <c r="G27" s="163">
        <v>94.85</v>
      </c>
      <c r="H27" s="120" t="s">
        <v>462</v>
      </c>
      <c r="I27" s="157" t="s">
        <v>418</v>
      </c>
      <c r="J27" s="96">
        <f>2.71</f>
        <v>2.71</v>
      </c>
      <c r="K27" s="103">
        <v>36</v>
      </c>
      <c r="L27" s="96">
        <v>5</v>
      </c>
      <c r="M27" s="103"/>
      <c r="N27" s="103">
        <v>11.7</v>
      </c>
      <c r="O27" s="103">
        <v>84.24</v>
      </c>
      <c r="P27" s="101">
        <f t="shared" si="0"/>
        <v>-1.8500000000000014</v>
      </c>
      <c r="Q27" s="101">
        <f t="shared" si="0"/>
        <v>-10.61</v>
      </c>
    </row>
    <row r="28" spans="1:17" ht="27.75" customHeight="1" x14ac:dyDescent="0.2">
      <c r="A28" s="65"/>
      <c r="B28" s="189" t="s">
        <v>469</v>
      </c>
      <c r="C28" s="189"/>
      <c r="D28" s="189"/>
      <c r="E28" s="189"/>
      <c r="F28" s="189"/>
      <c r="G28" s="189"/>
      <c r="H28" s="189"/>
      <c r="I28" s="65" t="s">
        <v>470</v>
      </c>
      <c r="J28" s="96"/>
      <c r="K28" s="96"/>
      <c r="L28" s="96"/>
      <c r="M28" s="96"/>
    </row>
    <row r="29" spans="1:17" x14ac:dyDescent="0.2">
      <c r="A29" s="105"/>
      <c r="J29" s="96"/>
      <c r="K29" s="96"/>
      <c r="L29" s="96"/>
      <c r="M29" s="96"/>
    </row>
    <row r="30" spans="1:17" ht="28.5" customHeight="1" x14ac:dyDescent="0.2">
      <c r="A30" s="208" t="s">
        <v>471</v>
      </c>
      <c r="B30" s="208"/>
      <c r="C30" s="208"/>
      <c r="D30" s="208"/>
      <c r="E30" s="208"/>
      <c r="F30" s="208"/>
      <c r="G30" s="208"/>
      <c r="H30" s="208"/>
      <c r="I30" s="208"/>
      <c r="J30" s="96"/>
      <c r="K30" s="96"/>
      <c r="L30" s="96"/>
      <c r="M30" s="96"/>
    </row>
    <row r="31" spans="1:17" ht="71.25" hidden="1" customHeight="1" x14ac:dyDescent="0.2">
      <c r="A31" s="239" t="s">
        <v>453</v>
      </c>
      <c r="B31" s="239"/>
      <c r="C31" s="239"/>
      <c r="D31" s="207" t="s">
        <v>3</v>
      </c>
      <c r="E31" s="70" t="s">
        <v>4</v>
      </c>
      <c r="F31" s="207" t="s">
        <v>6</v>
      </c>
      <c r="G31" s="207"/>
      <c r="H31" s="207" t="s">
        <v>7</v>
      </c>
      <c r="I31" s="240" t="s">
        <v>455</v>
      </c>
      <c r="J31" s="96"/>
      <c r="K31" s="96"/>
      <c r="L31" s="96"/>
      <c r="M31" s="96"/>
    </row>
    <row r="32" spans="1:17" ht="49.5" hidden="1" customHeight="1" x14ac:dyDescent="0.2">
      <c r="A32" s="70" t="s">
        <v>11</v>
      </c>
      <c r="B32" s="207" t="s">
        <v>12</v>
      </c>
      <c r="C32" s="207"/>
      <c r="D32" s="207"/>
      <c r="E32" s="70" t="s">
        <v>5</v>
      </c>
      <c r="F32" s="70" t="s">
        <v>9</v>
      </c>
      <c r="G32" s="70" t="s">
        <v>10</v>
      </c>
      <c r="H32" s="207"/>
      <c r="I32" s="240"/>
      <c r="J32" s="96"/>
      <c r="K32" s="96"/>
      <c r="L32" s="96"/>
      <c r="M32" s="96"/>
    </row>
    <row r="33" spans="1:17" ht="32.25" customHeight="1" x14ac:dyDescent="0.2">
      <c r="A33" s="99" t="s">
        <v>21</v>
      </c>
      <c r="B33" s="221" t="s">
        <v>619</v>
      </c>
      <c r="C33" s="221"/>
      <c r="D33" s="221"/>
      <c r="E33" s="221"/>
      <c r="F33" s="221"/>
      <c r="G33" s="221"/>
      <c r="H33" s="221"/>
      <c r="I33" s="221"/>
      <c r="J33" s="96"/>
      <c r="K33" s="96"/>
      <c r="L33" s="96"/>
      <c r="M33" s="96"/>
    </row>
    <row r="34" spans="1:17" ht="32.25" customHeight="1" x14ac:dyDescent="0.2">
      <c r="A34" s="63" t="s">
        <v>472</v>
      </c>
      <c r="B34" s="165" t="s">
        <v>620</v>
      </c>
      <c r="C34" s="165"/>
      <c r="D34" s="165"/>
      <c r="E34" s="165"/>
      <c r="F34" s="165"/>
      <c r="G34" s="165"/>
      <c r="H34" s="165"/>
      <c r="I34" s="165"/>
      <c r="J34" s="96"/>
      <c r="K34" s="96"/>
      <c r="L34" s="96"/>
      <c r="M34" s="96"/>
    </row>
    <row r="35" spans="1:17" ht="32.25" customHeight="1" x14ac:dyDescent="0.2">
      <c r="A35" s="63" t="s">
        <v>474</v>
      </c>
      <c r="B35" s="236" t="s">
        <v>621</v>
      </c>
      <c r="C35" s="237"/>
      <c r="D35" s="237"/>
      <c r="E35" s="237"/>
      <c r="F35" s="237"/>
      <c r="G35" s="237"/>
      <c r="H35" s="237"/>
      <c r="I35" s="238"/>
      <c r="J35" s="96"/>
      <c r="K35" s="96"/>
      <c r="L35" s="96"/>
      <c r="M35" s="96"/>
    </row>
    <row r="36" spans="1:17" ht="32.25" customHeight="1" x14ac:dyDescent="0.2">
      <c r="A36" s="63" t="s">
        <v>37</v>
      </c>
      <c r="B36" s="165" t="s">
        <v>622</v>
      </c>
      <c r="C36" s="165"/>
      <c r="D36" s="165"/>
      <c r="E36" s="165"/>
      <c r="F36" s="165"/>
      <c r="G36" s="165"/>
      <c r="H36" s="165"/>
      <c r="I36" s="165"/>
    </row>
    <row r="37" spans="1:17" s="104" customFormat="1" ht="32.25" customHeight="1" x14ac:dyDescent="0.2">
      <c r="A37" s="29"/>
      <c r="B37" s="230" t="s">
        <v>475</v>
      </c>
      <c r="C37" s="230"/>
      <c r="D37" s="29" t="s">
        <v>62</v>
      </c>
      <c r="E37" s="29" t="s">
        <v>476</v>
      </c>
      <c r="F37" s="106"/>
      <c r="G37" s="107">
        <v>1.5</v>
      </c>
      <c r="H37" s="83" t="s">
        <v>477</v>
      </c>
      <c r="I37" s="29" t="s">
        <v>478</v>
      </c>
      <c r="N37" s="103"/>
      <c r="O37" s="103"/>
      <c r="P37" s="103"/>
      <c r="Q37" s="103"/>
    </row>
    <row r="38" spans="1:17" s="104" customFormat="1" ht="32.25" customHeight="1" x14ac:dyDescent="0.2">
      <c r="A38" s="29"/>
      <c r="B38" s="230" t="s">
        <v>479</v>
      </c>
      <c r="C38" s="230"/>
      <c r="D38" s="29" t="s">
        <v>62</v>
      </c>
      <c r="E38" s="29" t="s">
        <v>476</v>
      </c>
      <c r="F38" s="106"/>
      <c r="G38" s="107">
        <v>1.5</v>
      </c>
      <c r="H38" s="83" t="s">
        <v>477</v>
      </c>
      <c r="I38" s="29" t="s">
        <v>478</v>
      </c>
      <c r="N38" s="103"/>
      <c r="O38" s="103"/>
      <c r="P38" s="103"/>
      <c r="Q38" s="103"/>
    </row>
    <row r="39" spans="1:17" s="104" customFormat="1" ht="32.25" customHeight="1" x14ac:dyDescent="0.2">
      <c r="A39" s="29"/>
      <c r="B39" s="230" t="s">
        <v>480</v>
      </c>
      <c r="C39" s="230"/>
      <c r="D39" s="29" t="s">
        <v>62</v>
      </c>
      <c r="E39" s="29" t="s">
        <v>476</v>
      </c>
      <c r="F39" s="106"/>
      <c r="G39" s="107">
        <v>1.5</v>
      </c>
      <c r="H39" s="83" t="s">
        <v>477</v>
      </c>
      <c r="I39" s="29" t="s">
        <v>478</v>
      </c>
      <c r="N39" s="103"/>
      <c r="O39" s="103"/>
      <c r="P39" s="103"/>
      <c r="Q39" s="103"/>
    </row>
    <row r="40" spans="1:17" s="104" customFormat="1" ht="32.25" customHeight="1" x14ac:dyDescent="0.2">
      <c r="A40" s="29"/>
      <c r="B40" s="230" t="s">
        <v>481</v>
      </c>
      <c r="C40" s="230"/>
      <c r="D40" s="29" t="s">
        <v>62</v>
      </c>
      <c r="E40" s="29" t="s">
        <v>476</v>
      </c>
      <c r="F40" s="108"/>
      <c r="G40" s="107">
        <v>1.5</v>
      </c>
      <c r="H40" s="83" t="s">
        <v>477</v>
      </c>
      <c r="I40" s="29" t="s">
        <v>478</v>
      </c>
      <c r="N40" s="103"/>
      <c r="O40" s="103"/>
      <c r="P40" s="103"/>
      <c r="Q40" s="103"/>
    </row>
    <row r="41" spans="1:17" s="104" customFormat="1" ht="32.25" customHeight="1" x14ac:dyDescent="0.2">
      <c r="A41" s="29"/>
      <c r="B41" s="230" t="s">
        <v>482</v>
      </c>
      <c r="C41" s="230"/>
      <c r="D41" s="29" t="s">
        <v>62</v>
      </c>
      <c r="E41" s="29" t="s">
        <v>483</v>
      </c>
      <c r="F41" s="106"/>
      <c r="G41" s="107">
        <v>1.5</v>
      </c>
      <c r="H41" s="83" t="s">
        <v>477</v>
      </c>
      <c r="I41" s="29" t="s">
        <v>478</v>
      </c>
      <c r="N41" s="103"/>
      <c r="O41" s="103"/>
      <c r="P41" s="103"/>
      <c r="Q41" s="103"/>
    </row>
    <row r="42" spans="1:17" s="104" customFormat="1" ht="32.25" customHeight="1" x14ac:dyDescent="0.2">
      <c r="A42" s="29"/>
      <c r="B42" s="230" t="s">
        <v>484</v>
      </c>
      <c r="C42" s="230"/>
      <c r="D42" s="29" t="s">
        <v>62</v>
      </c>
      <c r="E42" s="29" t="s">
        <v>485</v>
      </c>
      <c r="F42" s="106"/>
      <c r="G42" s="107">
        <v>3</v>
      </c>
      <c r="H42" s="83" t="s">
        <v>477</v>
      </c>
      <c r="I42" s="29" t="s">
        <v>486</v>
      </c>
      <c r="N42" s="103"/>
      <c r="O42" s="103"/>
      <c r="P42" s="103"/>
      <c r="Q42" s="103"/>
    </row>
    <row r="43" spans="1:17" s="104" customFormat="1" ht="32.25" customHeight="1" x14ac:dyDescent="0.2">
      <c r="A43" s="29"/>
      <c r="B43" s="230" t="s">
        <v>487</v>
      </c>
      <c r="C43" s="230"/>
      <c r="D43" s="29" t="s">
        <v>62</v>
      </c>
      <c r="E43" s="29" t="s">
        <v>367</v>
      </c>
      <c r="F43" s="106"/>
      <c r="G43" s="107">
        <v>1.5</v>
      </c>
      <c r="H43" s="83" t="s">
        <v>477</v>
      </c>
      <c r="I43" s="29" t="s">
        <v>478</v>
      </c>
      <c r="N43" s="103"/>
      <c r="O43" s="103"/>
      <c r="P43" s="103"/>
      <c r="Q43" s="103"/>
    </row>
    <row r="44" spans="1:17" s="104" customFormat="1" ht="32.25" customHeight="1" x14ac:dyDescent="0.2">
      <c r="A44" s="29"/>
      <c r="B44" s="230" t="s">
        <v>488</v>
      </c>
      <c r="C44" s="230"/>
      <c r="D44" s="29" t="s">
        <v>62</v>
      </c>
      <c r="E44" s="29" t="s">
        <v>489</v>
      </c>
      <c r="F44" s="106"/>
      <c r="G44" s="133">
        <v>0.8</v>
      </c>
      <c r="H44" s="83" t="s">
        <v>477</v>
      </c>
      <c r="I44" s="29" t="s">
        <v>478</v>
      </c>
      <c r="N44" s="103"/>
      <c r="O44" s="103"/>
      <c r="P44" s="103"/>
      <c r="Q44" s="103"/>
    </row>
    <row r="45" spans="1:17" s="104" customFormat="1" ht="32.25" customHeight="1" x14ac:dyDescent="0.2">
      <c r="A45" s="29"/>
      <c r="B45" s="230" t="s">
        <v>488</v>
      </c>
      <c r="C45" s="230"/>
      <c r="D45" s="29" t="s">
        <v>62</v>
      </c>
      <c r="E45" s="29" t="s">
        <v>490</v>
      </c>
      <c r="F45" s="106"/>
      <c r="G45" s="133">
        <v>1.6</v>
      </c>
      <c r="H45" s="83" t="s">
        <v>477</v>
      </c>
      <c r="I45" s="29" t="s">
        <v>478</v>
      </c>
      <c r="N45" s="103"/>
      <c r="O45" s="103"/>
      <c r="P45" s="103"/>
      <c r="Q45" s="103"/>
    </row>
    <row r="46" spans="1:17" s="104" customFormat="1" ht="32.25" customHeight="1" x14ac:dyDescent="0.2">
      <c r="A46" s="39"/>
      <c r="B46" s="166" t="s">
        <v>491</v>
      </c>
      <c r="C46" s="166"/>
      <c r="D46" s="29" t="s">
        <v>62</v>
      </c>
      <c r="E46" s="29" t="s">
        <v>492</v>
      </c>
      <c r="F46" s="39"/>
      <c r="G46" s="107">
        <v>2.6</v>
      </c>
      <c r="H46" s="83" t="s">
        <v>477</v>
      </c>
      <c r="I46" s="29" t="s">
        <v>478</v>
      </c>
      <c r="J46" s="103" t="s">
        <v>493</v>
      </c>
      <c r="K46" s="103"/>
      <c r="N46" s="103"/>
      <c r="O46" s="103"/>
      <c r="P46" s="103"/>
      <c r="Q46" s="103"/>
    </row>
    <row r="47" spans="1:17" s="104" customFormat="1" ht="32.25" customHeight="1" x14ac:dyDescent="0.2">
      <c r="A47" s="39"/>
      <c r="B47" s="166" t="s">
        <v>494</v>
      </c>
      <c r="C47" s="166"/>
      <c r="D47" s="29" t="s">
        <v>62</v>
      </c>
      <c r="E47" s="29" t="s">
        <v>495</v>
      </c>
      <c r="F47" s="39"/>
      <c r="G47" s="107">
        <v>1.9</v>
      </c>
      <c r="H47" s="83" t="s">
        <v>477</v>
      </c>
      <c r="I47" s="29" t="s">
        <v>478</v>
      </c>
      <c r="J47" s="103" t="s">
        <v>493</v>
      </c>
      <c r="K47" s="103"/>
      <c r="N47" s="103"/>
      <c r="O47" s="103"/>
      <c r="P47" s="103"/>
      <c r="Q47" s="103"/>
    </row>
    <row r="48" spans="1:17" s="104" customFormat="1" ht="32.25" customHeight="1" x14ac:dyDescent="0.2">
      <c r="A48" s="39"/>
      <c r="B48" s="166" t="s">
        <v>496</v>
      </c>
      <c r="C48" s="166"/>
      <c r="D48" s="29" t="s">
        <v>62</v>
      </c>
      <c r="E48" s="29" t="s">
        <v>497</v>
      </c>
      <c r="F48" s="39"/>
      <c r="G48" s="107">
        <v>2.5</v>
      </c>
      <c r="H48" s="83" t="s">
        <v>477</v>
      </c>
      <c r="I48" s="29" t="s">
        <v>478</v>
      </c>
      <c r="J48" s="103" t="s">
        <v>493</v>
      </c>
      <c r="K48" s="103"/>
      <c r="N48" s="103"/>
      <c r="O48" s="103"/>
      <c r="P48" s="103"/>
      <c r="Q48" s="103"/>
    </row>
    <row r="49" spans="1:17" s="104" customFormat="1" ht="32.25" customHeight="1" x14ac:dyDescent="0.2">
      <c r="A49" s="29"/>
      <c r="B49" s="234" t="s">
        <v>498</v>
      </c>
      <c r="C49" s="235"/>
      <c r="D49" s="29" t="s">
        <v>62</v>
      </c>
      <c r="E49" s="29" t="s">
        <v>483</v>
      </c>
      <c r="F49" s="106"/>
      <c r="G49" s="107">
        <v>1.1000000000000001</v>
      </c>
      <c r="H49" s="83" t="s">
        <v>477</v>
      </c>
      <c r="I49" s="29" t="s">
        <v>478</v>
      </c>
      <c r="J49" s="103"/>
      <c r="K49" s="103"/>
      <c r="N49" s="103"/>
      <c r="O49" s="103"/>
      <c r="P49" s="103"/>
      <c r="Q49" s="103"/>
    </row>
    <row r="50" spans="1:17" s="104" customFormat="1" ht="32.25" customHeight="1" x14ac:dyDescent="0.2">
      <c r="A50" s="29"/>
      <c r="B50" s="234" t="s">
        <v>499</v>
      </c>
      <c r="C50" s="235"/>
      <c r="D50" s="29" t="s">
        <v>62</v>
      </c>
      <c r="E50" s="29" t="s">
        <v>490</v>
      </c>
      <c r="F50" s="106"/>
      <c r="G50" s="107">
        <v>1.5</v>
      </c>
      <c r="H50" s="83" t="s">
        <v>477</v>
      </c>
      <c r="I50" s="29" t="s">
        <v>478</v>
      </c>
      <c r="J50" s="103"/>
      <c r="K50" s="103"/>
      <c r="N50" s="103"/>
      <c r="O50" s="103"/>
      <c r="P50" s="103"/>
      <c r="Q50" s="103"/>
    </row>
    <row r="51" spans="1:17" s="104" customFormat="1" ht="32.25" customHeight="1" x14ac:dyDescent="0.2">
      <c r="A51" s="29"/>
      <c r="B51" s="166" t="s">
        <v>500</v>
      </c>
      <c r="C51" s="166"/>
      <c r="D51" s="29" t="s">
        <v>62</v>
      </c>
      <c r="E51" s="29" t="s">
        <v>364</v>
      </c>
      <c r="F51" s="106"/>
      <c r="G51" s="107">
        <v>3.1</v>
      </c>
      <c r="H51" s="83" t="s">
        <v>477</v>
      </c>
      <c r="I51" s="29" t="s">
        <v>478</v>
      </c>
      <c r="J51" s="103"/>
      <c r="K51" s="103"/>
      <c r="N51" s="103"/>
      <c r="O51" s="103"/>
      <c r="P51" s="103"/>
      <c r="Q51" s="103"/>
    </row>
    <row r="52" spans="1:17" s="104" customFormat="1" ht="32.25" customHeight="1" x14ac:dyDescent="0.2">
      <c r="A52" s="29"/>
      <c r="B52" s="166" t="s">
        <v>501</v>
      </c>
      <c r="C52" s="166"/>
      <c r="D52" s="29" t="s">
        <v>62</v>
      </c>
      <c r="E52" s="29">
        <v>24</v>
      </c>
      <c r="F52" s="106"/>
      <c r="G52" s="107">
        <v>2</v>
      </c>
      <c r="H52" s="83" t="s">
        <v>477</v>
      </c>
      <c r="I52" s="29" t="s">
        <v>478</v>
      </c>
      <c r="J52" s="103"/>
      <c r="K52" s="103"/>
      <c r="N52" s="103"/>
      <c r="O52" s="103"/>
      <c r="P52" s="103"/>
      <c r="Q52" s="103"/>
    </row>
    <row r="53" spans="1:17" s="104" customFormat="1" ht="32.25" customHeight="1" x14ac:dyDescent="0.2">
      <c r="A53" s="29"/>
      <c r="B53" s="166" t="s">
        <v>502</v>
      </c>
      <c r="C53" s="166"/>
      <c r="D53" s="29" t="s">
        <v>62</v>
      </c>
      <c r="E53" s="29" t="s">
        <v>366</v>
      </c>
      <c r="F53" s="106"/>
      <c r="G53" s="107">
        <v>3.5</v>
      </c>
      <c r="H53" s="83" t="s">
        <v>477</v>
      </c>
      <c r="I53" s="29" t="s">
        <v>478</v>
      </c>
      <c r="N53" s="103"/>
      <c r="O53" s="103"/>
      <c r="P53" s="103"/>
      <c r="Q53" s="103"/>
    </row>
    <row r="54" spans="1:17" ht="32.25" customHeight="1" x14ac:dyDescent="0.2">
      <c r="A54" s="99" t="s">
        <v>27</v>
      </c>
      <c r="B54" s="221" t="s">
        <v>623</v>
      </c>
      <c r="C54" s="221"/>
      <c r="D54" s="221"/>
      <c r="E54" s="221"/>
      <c r="F54" s="221"/>
      <c r="G54" s="221"/>
      <c r="H54" s="221"/>
      <c r="I54" s="221"/>
    </row>
    <row r="55" spans="1:17" ht="32.25" customHeight="1" x14ac:dyDescent="0.2">
      <c r="A55" s="64" t="s">
        <v>503</v>
      </c>
      <c r="B55" s="165" t="s">
        <v>624</v>
      </c>
      <c r="C55" s="165"/>
      <c r="D55" s="165"/>
      <c r="E55" s="165"/>
      <c r="F55" s="165"/>
      <c r="G55" s="165"/>
      <c r="H55" s="165"/>
      <c r="I55" s="165"/>
    </row>
    <row r="56" spans="1:17" s="104" customFormat="1" ht="39.75" customHeight="1" x14ac:dyDescent="0.2">
      <c r="A56" s="29"/>
      <c r="B56" s="230" t="s">
        <v>505</v>
      </c>
      <c r="C56" s="230"/>
      <c r="D56" s="29" t="s">
        <v>62</v>
      </c>
      <c r="E56" s="29" t="s">
        <v>364</v>
      </c>
      <c r="F56" s="29"/>
      <c r="G56" s="109">
        <v>3.1</v>
      </c>
      <c r="H56" s="83" t="s">
        <v>477</v>
      </c>
      <c r="I56" s="83" t="s">
        <v>127</v>
      </c>
      <c r="N56" s="103"/>
      <c r="O56" s="103"/>
      <c r="P56" s="103"/>
      <c r="Q56" s="103"/>
    </row>
    <row r="57" spans="1:17" s="104" customFormat="1" ht="39.75" customHeight="1" x14ac:dyDescent="0.2">
      <c r="A57" s="29"/>
      <c r="B57" s="230" t="s">
        <v>506</v>
      </c>
      <c r="C57" s="230"/>
      <c r="D57" s="29" t="s">
        <v>62</v>
      </c>
      <c r="E57" s="29" t="s">
        <v>133</v>
      </c>
      <c r="F57" s="29"/>
      <c r="G57" s="109">
        <v>4</v>
      </c>
      <c r="H57" s="83" t="s">
        <v>477</v>
      </c>
      <c r="I57" s="83" t="s">
        <v>127</v>
      </c>
      <c r="N57" s="103"/>
      <c r="O57" s="103"/>
      <c r="P57" s="103"/>
      <c r="Q57" s="103"/>
    </row>
    <row r="58" spans="1:17" s="104" customFormat="1" ht="39.75" customHeight="1" x14ac:dyDescent="0.2">
      <c r="A58" s="29"/>
      <c r="B58" s="230" t="s">
        <v>507</v>
      </c>
      <c r="C58" s="230"/>
      <c r="D58" s="29" t="s">
        <v>62</v>
      </c>
      <c r="E58" s="29" t="s">
        <v>483</v>
      </c>
      <c r="F58" s="29"/>
      <c r="G58" s="109">
        <v>2.5</v>
      </c>
      <c r="H58" s="83" t="s">
        <v>477</v>
      </c>
      <c r="I58" s="83" t="s">
        <v>127</v>
      </c>
      <c r="N58" s="103"/>
      <c r="O58" s="103"/>
      <c r="P58" s="103"/>
      <c r="Q58" s="103"/>
    </row>
    <row r="59" spans="1:17" s="104" customFormat="1" ht="39.75" customHeight="1" x14ac:dyDescent="0.2">
      <c r="A59" s="29"/>
      <c r="B59" s="230" t="s">
        <v>508</v>
      </c>
      <c r="C59" s="230"/>
      <c r="D59" s="29" t="s">
        <v>62</v>
      </c>
      <c r="E59" s="29" t="s">
        <v>367</v>
      </c>
      <c r="F59" s="29"/>
      <c r="G59" s="109">
        <v>1.4</v>
      </c>
      <c r="H59" s="83" t="s">
        <v>477</v>
      </c>
      <c r="I59" s="83" t="s">
        <v>127</v>
      </c>
      <c r="N59" s="103"/>
      <c r="O59" s="103"/>
      <c r="P59" s="103"/>
      <c r="Q59" s="103"/>
    </row>
    <row r="60" spans="1:17" s="104" customFormat="1" ht="39.75" customHeight="1" x14ac:dyDescent="0.2">
      <c r="A60" s="29"/>
      <c r="B60" s="230" t="s">
        <v>509</v>
      </c>
      <c r="C60" s="230"/>
      <c r="D60" s="29" t="s">
        <v>62</v>
      </c>
      <c r="E60" s="29" t="s">
        <v>367</v>
      </c>
      <c r="F60" s="29"/>
      <c r="G60" s="109">
        <v>1.4</v>
      </c>
      <c r="H60" s="83" t="s">
        <v>477</v>
      </c>
      <c r="I60" s="83" t="s">
        <v>127</v>
      </c>
      <c r="N60" s="103"/>
      <c r="O60" s="103"/>
      <c r="P60" s="103"/>
      <c r="Q60" s="103"/>
    </row>
    <row r="61" spans="1:17" s="104" customFormat="1" ht="39.75" customHeight="1" x14ac:dyDescent="0.2">
      <c r="A61" s="29"/>
      <c r="B61" s="230" t="s">
        <v>510</v>
      </c>
      <c r="C61" s="230"/>
      <c r="D61" s="29" t="s">
        <v>62</v>
      </c>
      <c r="E61" s="29" t="s">
        <v>476</v>
      </c>
      <c r="F61" s="29"/>
      <c r="G61" s="109">
        <v>1.8</v>
      </c>
      <c r="H61" s="83" t="s">
        <v>477</v>
      </c>
      <c r="I61" s="83" t="s">
        <v>127</v>
      </c>
      <c r="N61" s="103"/>
      <c r="O61" s="103"/>
      <c r="P61" s="103"/>
      <c r="Q61" s="103"/>
    </row>
    <row r="62" spans="1:17" s="104" customFormat="1" ht="39.75" customHeight="1" x14ac:dyDescent="0.2">
      <c r="A62" s="29"/>
      <c r="B62" s="230" t="s">
        <v>511</v>
      </c>
      <c r="C62" s="230"/>
      <c r="D62" s="29" t="s">
        <v>62</v>
      </c>
      <c r="E62" s="29" t="s">
        <v>133</v>
      </c>
      <c r="F62" s="29"/>
      <c r="G62" s="109">
        <v>4</v>
      </c>
      <c r="H62" s="83" t="s">
        <v>477</v>
      </c>
      <c r="I62" s="83" t="s">
        <v>127</v>
      </c>
      <c r="N62" s="103"/>
      <c r="O62" s="103"/>
      <c r="P62" s="103"/>
      <c r="Q62" s="103"/>
    </row>
    <row r="63" spans="1:17" s="104" customFormat="1" ht="39.75" customHeight="1" x14ac:dyDescent="0.2">
      <c r="A63" s="29"/>
      <c r="B63" s="230" t="s">
        <v>512</v>
      </c>
      <c r="C63" s="230"/>
      <c r="D63" s="29" t="s">
        <v>62</v>
      </c>
      <c r="E63" s="29" t="s">
        <v>476</v>
      </c>
      <c r="F63" s="29"/>
      <c r="G63" s="109">
        <v>4</v>
      </c>
      <c r="H63" s="83" t="s">
        <v>477</v>
      </c>
      <c r="I63" s="83" t="s">
        <v>127</v>
      </c>
      <c r="N63" s="103"/>
      <c r="O63" s="103"/>
      <c r="P63" s="103"/>
      <c r="Q63" s="103"/>
    </row>
    <row r="64" spans="1:17" s="104" customFormat="1" ht="39.75" customHeight="1" x14ac:dyDescent="0.2">
      <c r="A64" s="29"/>
      <c r="B64" s="230" t="s">
        <v>513</v>
      </c>
      <c r="C64" s="230"/>
      <c r="D64" s="29" t="s">
        <v>62</v>
      </c>
      <c r="E64" s="29" t="s">
        <v>483</v>
      </c>
      <c r="F64" s="29"/>
      <c r="G64" s="109">
        <v>5.0999999999999996</v>
      </c>
      <c r="H64" s="83" t="s">
        <v>477</v>
      </c>
      <c r="I64" s="83" t="s">
        <v>127</v>
      </c>
      <c r="N64" s="103"/>
      <c r="O64" s="103"/>
      <c r="P64" s="103"/>
      <c r="Q64" s="103"/>
    </row>
    <row r="65" spans="1:17" s="104" customFormat="1" ht="68.25" customHeight="1" x14ac:dyDescent="0.2">
      <c r="A65" s="29"/>
      <c r="B65" s="230" t="s">
        <v>514</v>
      </c>
      <c r="C65" s="230"/>
      <c r="D65" s="29" t="s">
        <v>62</v>
      </c>
      <c r="E65" s="29" t="s">
        <v>483</v>
      </c>
      <c r="F65" s="29"/>
      <c r="G65" s="109">
        <v>5.0999999999999996</v>
      </c>
      <c r="H65" s="83" t="s">
        <v>477</v>
      </c>
      <c r="I65" s="83" t="s">
        <v>127</v>
      </c>
      <c r="N65" s="103"/>
      <c r="O65" s="103"/>
      <c r="P65" s="103"/>
      <c r="Q65" s="103"/>
    </row>
    <row r="66" spans="1:17" s="104" customFormat="1" ht="68.25" customHeight="1" x14ac:dyDescent="0.2">
      <c r="A66" s="29"/>
      <c r="B66" s="230" t="s">
        <v>515</v>
      </c>
      <c r="C66" s="230"/>
      <c r="D66" s="29" t="s">
        <v>62</v>
      </c>
      <c r="E66" s="29" t="s">
        <v>483</v>
      </c>
      <c r="F66" s="29"/>
      <c r="G66" s="109">
        <v>14.4</v>
      </c>
      <c r="H66" s="63" t="s">
        <v>516</v>
      </c>
      <c r="I66" s="83" t="s">
        <v>127</v>
      </c>
      <c r="N66" s="103"/>
      <c r="O66" s="103"/>
      <c r="P66" s="103"/>
      <c r="Q66" s="103"/>
    </row>
    <row r="67" spans="1:17" s="104" customFormat="1" ht="68.25" customHeight="1" x14ac:dyDescent="0.2">
      <c r="A67" s="29"/>
      <c r="B67" s="230" t="s">
        <v>517</v>
      </c>
      <c r="C67" s="230"/>
      <c r="D67" s="29" t="s">
        <v>62</v>
      </c>
      <c r="E67" s="29" t="s">
        <v>483</v>
      </c>
      <c r="F67" s="29"/>
      <c r="G67" s="109">
        <v>14.4</v>
      </c>
      <c r="H67" s="63" t="s">
        <v>516</v>
      </c>
      <c r="I67" s="83" t="s">
        <v>127</v>
      </c>
      <c r="N67" s="103"/>
      <c r="O67" s="103"/>
      <c r="P67" s="103"/>
      <c r="Q67" s="103"/>
    </row>
    <row r="68" spans="1:17" s="104" customFormat="1" ht="68.25" customHeight="1" x14ac:dyDescent="0.2">
      <c r="A68" s="29"/>
      <c r="B68" s="230" t="s">
        <v>518</v>
      </c>
      <c r="C68" s="230"/>
      <c r="D68" s="29" t="s">
        <v>62</v>
      </c>
      <c r="E68" s="29" t="s">
        <v>483</v>
      </c>
      <c r="F68" s="29"/>
      <c r="G68" s="109">
        <v>14.4</v>
      </c>
      <c r="H68" s="63" t="s">
        <v>516</v>
      </c>
      <c r="I68" s="83" t="s">
        <v>127</v>
      </c>
      <c r="N68" s="103"/>
      <c r="O68" s="103"/>
      <c r="P68" s="103"/>
      <c r="Q68" s="103"/>
    </row>
    <row r="69" spans="1:17" s="104" customFormat="1" ht="68.25" customHeight="1" x14ac:dyDescent="0.2">
      <c r="A69" s="29"/>
      <c r="B69" s="230" t="s">
        <v>519</v>
      </c>
      <c r="C69" s="230"/>
      <c r="D69" s="29" t="s">
        <v>62</v>
      </c>
      <c r="E69" s="29" t="s">
        <v>520</v>
      </c>
      <c r="F69" s="29"/>
      <c r="G69" s="109">
        <v>26</v>
      </c>
      <c r="H69" s="63" t="s">
        <v>516</v>
      </c>
      <c r="I69" s="83" t="s">
        <v>127</v>
      </c>
      <c r="N69" s="103"/>
      <c r="O69" s="103"/>
      <c r="P69" s="103"/>
      <c r="Q69" s="103"/>
    </row>
    <row r="70" spans="1:17" s="104" customFormat="1" ht="68.25" customHeight="1" x14ac:dyDescent="0.2">
      <c r="A70" s="29"/>
      <c r="B70" s="230" t="s">
        <v>521</v>
      </c>
      <c r="C70" s="230"/>
      <c r="D70" s="29" t="s">
        <v>62</v>
      </c>
      <c r="E70" s="29" t="s">
        <v>520</v>
      </c>
      <c r="F70" s="29"/>
      <c r="G70" s="109">
        <v>26.5</v>
      </c>
      <c r="H70" s="63" t="s">
        <v>516</v>
      </c>
      <c r="I70" s="83" t="s">
        <v>127</v>
      </c>
      <c r="N70" s="103"/>
      <c r="O70" s="103"/>
      <c r="P70" s="103"/>
      <c r="Q70" s="103"/>
    </row>
    <row r="71" spans="1:17" s="104" customFormat="1" ht="67.5" customHeight="1" x14ac:dyDescent="0.2">
      <c r="A71" s="29"/>
      <c r="B71" s="230" t="s">
        <v>522</v>
      </c>
      <c r="C71" s="230"/>
      <c r="D71" s="29" t="s">
        <v>62</v>
      </c>
      <c r="E71" s="29" t="s">
        <v>520</v>
      </c>
      <c r="F71" s="29"/>
      <c r="G71" s="109">
        <v>12.5</v>
      </c>
      <c r="H71" s="63" t="s">
        <v>516</v>
      </c>
      <c r="I71" s="83" t="s">
        <v>127</v>
      </c>
      <c r="N71" s="103"/>
      <c r="O71" s="103"/>
      <c r="P71" s="103"/>
      <c r="Q71" s="103"/>
    </row>
    <row r="72" spans="1:17" s="104" customFormat="1" ht="67.5" customHeight="1" x14ac:dyDescent="0.2">
      <c r="A72" s="29"/>
      <c r="B72" s="230" t="s">
        <v>523</v>
      </c>
      <c r="C72" s="230"/>
      <c r="D72" s="29" t="s">
        <v>62</v>
      </c>
      <c r="E72" s="29" t="s">
        <v>520</v>
      </c>
      <c r="F72" s="29"/>
      <c r="G72" s="109">
        <v>26.5</v>
      </c>
      <c r="H72" s="63" t="s">
        <v>516</v>
      </c>
      <c r="I72" s="83" t="s">
        <v>127</v>
      </c>
      <c r="N72" s="103"/>
      <c r="O72" s="103"/>
      <c r="P72" s="103"/>
      <c r="Q72" s="103"/>
    </row>
    <row r="73" spans="1:17" s="104" customFormat="1" ht="67.5" customHeight="1" x14ac:dyDescent="0.2">
      <c r="A73" s="29"/>
      <c r="B73" s="230" t="s">
        <v>524</v>
      </c>
      <c r="C73" s="230"/>
      <c r="D73" s="29" t="s">
        <v>62</v>
      </c>
      <c r="E73" s="29" t="s">
        <v>520</v>
      </c>
      <c r="F73" s="29"/>
      <c r="G73" s="109">
        <v>14.5</v>
      </c>
      <c r="H73" s="63" t="s">
        <v>516</v>
      </c>
      <c r="I73" s="83" t="s">
        <v>127</v>
      </c>
      <c r="N73" s="103"/>
      <c r="O73" s="103"/>
      <c r="P73" s="103"/>
      <c r="Q73" s="103"/>
    </row>
    <row r="74" spans="1:17" s="104" customFormat="1" ht="67.5" customHeight="1" x14ac:dyDescent="0.2">
      <c r="A74" s="29"/>
      <c r="B74" s="230" t="s">
        <v>525</v>
      </c>
      <c r="C74" s="230"/>
      <c r="D74" s="29" t="s">
        <v>62</v>
      </c>
      <c r="E74" s="29" t="s">
        <v>520</v>
      </c>
      <c r="F74" s="29"/>
      <c r="G74" s="109">
        <v>16.5</v>
      </c>
      <c r="H74" s="63" t="s">
        <v>516</v>
      </c>
      <c r="I74" s="83" t="s">
        <v>127</v>
      </c>
      <c r="N74" s="103"/>
      <c r="O74" s="103"/>
      <c r="P74" s="103"/>
      <c r="Q74" s="103"/>
    </row>
    <row r="75" spans="1:17" s="104" customFormat="1" ht="67.5" customHeight="1" x14ac:dyDescent="0.2">
      <c r="A75" s="29"/>
      <c r="B75" s="230" t="s">
        <v>526</v>
      </c>
      <c r="C75" s="230"/>
      <c r="D75" s="29" t="s">
        <v>62</v>
      </c>
      <c r="E75" s="29" t="s">
        <v>520</v>
      </c>
      <c r="F75" s="29"/>
      <c r="G75" s="109">
        <v>26.5</v>
      </c>
      <c r="H75" s="63" t="s">
        <v>516</v>
      </c>
      <c r="I75" s="83" t="s">
        <v>127</v>
      </c>
      <c r="N75" s="103"/>
      <c r="O75" s="103"/>
      <c r="P75" s="103"/>
      <c r="Q75" s="103"/>
    </row>
    <row r="76" spans="1:17" s="104" customFormat="1" ht="67.5" customHeight="1" x14ac:dyDescent="0.2">
      <c r="A76" s="29"/>
      <c r="B76" s="230" t="s">
        <v>527</v>
      </c>
      <c r="C76" s="230"/>
      <c r="D76" s="29" t="s">
        <v>62</v>
      </c>
      <c r="E76" s="29" t="s">
        <v>520</v>
      </c>
      <c r="F76" s="29"/>
      <c r="G76" s="109">
        <v>26</v>
      </c>
      <c r="H76" s="63" t="s">
        <v>516</v>
      </c>
      <c r="I76" s="83" t="s">
        <v>127</v>
      </c>
      <c r="N76" s="103"/>
      <c r="O76" s="103"/>
      <c r="P76" s="103"/>
      <c r="Q76" s="103"/>
    </row>
    <row r="77" spans="1:17" ht="15.75" customHeight="1" x14ac:dyDescent="0.2">
      <c r="A77" s="63" t="s">
        <v>528</v>
      </c>
      <c r="B77" s="165" t="s">
        <v>625</v>
      </c>
      <c r="C77" s="165"/>
      <c r="D77" s="165"/>
      <c r="E77" s="165"/>
      <c r="F77" s="165"/>
      <c r="G77" s="165"/>
      <c r="H77" s="165"/>
      <c r="I77" s="165"/>
    </row>
    <row r="78" spans="1:17" x14ac:dyDescent="0.2">
      <c r="A78" s="110"/>
      <c r="G78" s="3"/>
      <c r="H78" s="3"/>
      <c r="I78" s="111"/>
    </row>
    <row r="79" spans="1:17" x14ac:dyDescent="0.2">
      <c r="A79" s="110"/>
      <c r="G79" s="111"/>
      <c r="H79" s="111"/>
      <c r="I79" s="111"/>
    </row>
    <row r="80" spans="1:17" x14ac:dyDescent="0.2">
      <c r="A80" s="110"/>
    </row>
    <row r="81" spans="1:1" x14ac:dyDescent="0.2">
      <c r="A81" s="110"/>
    </row>
  </sheetData>
  <mergeCells count="103">
    <mergeCell ref="A1:I1"/>
    <mergeCell ref="A2:I2"/>
    <mergeCell ref="A3:I3"/>
    <mergeCell ref="A5:I5"/>
    <mergeCell ref="A7:C7"/>
    <mergeCell ref="D7:D8"/>
    <mergeCell ref="F7:G7"/>
    <mergeCell ref="H7:H8"/>
    <mergeCell ref="I7:I8"/>
    <mergeCell ref="B8:C8"/>
    <mergeCell ref="B10:I10"/>
    <mergeCell ref="B11:C11"/>
    <mergeCell ref="A12:A13"/>
    <mergeCell ref="B12:C13"/>
    <mergeCell ref="D12:D13"/>
    <mergeCell ref="E12:E13"/>
    <mergeCell ref="F12:F13"/>
    <mergeCell ref="G12:G13"/>
    <mergeCell ref="H12:H13"/>
    <mergeCell ref="I12:I13"/>
    <mergeCell ref="A14:A16"/>
    <mergeCell ref="B14:C16"/>
    <mergeCell ref="D14:D15"/>
    <mergeCell ref="E14:E15"/>
    <mergeCell ref="F14:F15"/>
    <mergeCell ref="G14:G15"/>
    <mergeCell ref="H14:H15"/>
    <mergeCell ref="I14:I15"/>
    <mergeCell ref="F19:F20"/>
    <mergeCell ref="G19:G20"/>
    <mergeCell ref="H19:H20"/>
    <mergeCell ref="B21:I21"/>
    <mergeCell ref="A22:A23"/>
    <mergeCell ref="B22:C23"/>
    <mergeCell ref="A17:A18"/>
    <mergeCell ref="B17:C18"/>
    <mergeCell ref="A19:A20"/>
    <mergeCell ref="B19:C20"/>
    <mergeCell ref="D19:D20"/>
    <mergeCell ref="E19:E20"/>
    <mergeCell ref="A31:C31"/>
    <mergeCell ref="D31:D32"/>
    <mergeCell ref="F31:G31"/>
    <mergeCell ref="H31:H32"/>
    <mergeCell ref="I31:I32"/>
    <mergeCell ref="B32:C32"/>
    <mergeCell ref="H24:H25"/>
    <mergeCell ref="A26:A27"/>
    <mergeCell ref="B26:C27"/>
    <mergeCell ref="B28:H28"/>
    <mergeCell ref="A30:I30"/>
    <mergeCell ref="A24:A25"/>
    <mergeCell ref="B24:C25"/>
    <mergeCell ref="D24:D25"/>
    <mergeCell ref="E24:E25"/>
    <mergeCell ref="F24:F25"/>
    <mergeCell ref="G24:G25"/>
    <mergeCell ref="B37:C37"/>
    <mergeCell ref="B38:C38"/>
    <mergeCell ref="B39:C39"/>
    <mergeCell ref="B40:C40"/>
    <mergeCell ref="B41:C41"/>
    <mergeCell ref="B42:C42"/>
    <mergeCell ref="B33:I33"/>
    <mergeCell ref="B34:I34"/>
    <mergeCell ref="B35:I35"/>
    <mergeCell ref="B36:I36"/>
    <mergeCell ref="B49:C49"/>
    <mergeCell ref="B50:C50"/>
    <mergeCell ref="B51:C51"/>
    <mergeCell ref="B52:C52"/>
    <mergeCell ref="B53:C53"/>
    <mergeCell ref="B54:I54"/>
    <mergeCell ref="B43:C43"/>
    <mergeCell ref="B44:C44"/>
    <mergeCell ref="B45:C45"/>
    <mergeCell ref="B46:C46"/>
    <mergeCell ref="B47:C47"/>
    <mergeCell ref="B48:C48"/>
    <mergeCell ref="B73:C73"/>
    <mergeCell ref="B74:C74"/>
    <mergeCell ref="B75:C75"/>
    <mergeCell ref="B76:C76"/>
    <mergeCell ref="B77:I77"/>
    <mergeCell ref="B9:G9"/>
    <mergeCell ref="B67:C67"/>
    <mergeCell ref="B68:C68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55:I55"/>
    <mergeCell ref="B56:C56"/>
    <mergeCell ref="B57:C57"/>
    <mergeCell ref="B58:C58"/>
    <mergeCell ref="B59:C59"/>
    <mergeCell ref="B60:C60"/>
  </mergeCells>
  <printOptions horizontalCentered="1"/>
  <pageMargins left="0.19685039370078741" right="0.19685039370078741" top="0.78740157480314965" bottom="0.19685039370078741" header="0.31496062992125984" footer="0.31496062992125984"/>
  <pageSetup paperSize="9" firstPageNumber="33" fitToWidth="0" fitToHeight="0" orientation="landscape" useFirstPageNumber="1" r:id="rId1"/>
  <headerFooter>
    <oddHeader>&amp;C&amp;"Times New Roman,обычный"&amp;14&amp;P</oddHeader>
  </headerFooter>
  <rowBreaks count="3" manualBreakCount="3">
    <brk id="20" max="8" man="1"/>
    <brk id="29" max="8" man="1"/>
    <brk id="53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Стоимость СПбГУТ и колледжи</vt:lpstr>
      <vt:lpstr>АКТ</vt:lpstr>
      <vt:lpstr>СКТ</vt:lpstr>
      <vt:lpstr>Лист1</vt:lpstr>
      <vt:lpstr>СКТ!Заголовки_для_печати</vt:lpstr>
      <vt:lpstr>АКТ!Область_печати</vt:lpstr>
      <vt:lpstr>СКТ!Область_печати</vt:lpstr>
      <vt:lpstr>'Стоимость СПбГУТ и колледжи'!Область_печати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2017-06-19T12:17:17Z</dcterms:modified>
</cp:coreProperties>
</file>